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5300" windowHeight="8472" firstSheet="2" activeTab="2"/>
  </bookViews>
  <sheets>
    <sheet name="001." sheetId="1" r:id="rId1"/>
    <sheet name="003." sheetId="6" r:id="rId2"/>
    <sheet name="006" sheetId="7" r:id="rId3"/>
    <sheet name="007" sheetId="8" r:id="rId4"/>
    <sheet name="008" sheetId="9" r:id="rId5"/>
    <sheet name="016" sheetId="10" r:id="rId6"/>
    <sheet name="018" sheetId="11" r:id="rId7"/>
    <sheet name="027" sheetId="12" r:id="rId8"/>
    <sheet name="029" sheetId="13" r:id="rId9"/>
    <sheet name="033" sheetId="14" r:id="rId10"/>
    <sheet name="041" sheetId="15" r:id="rId11"/>
    <sheet name="042" sheetId="16" r:id="rId12"/>
    <sheet name="043" sheetId="2" r:id="rId13"/>
    <sheet name="057" sheetId="5" r:id="rId14"/>
    <sheet name="096" sheetId="4" r:id="rId15"/>
  </sheets>
  <externalReferences>
    <externalReference r:id="rId16"/>
  </externalReferences>
  <definedNames>
    <definedName name="_xlnm._FilterDatabase" localSheetId="3" hidden="1">'007'!$A$24:$E$71</definedName>
    <definedName name="_xlnm._FilterDatabase" localSheetId="4" hidden="1">'008'!$A$24:$E$76</definedName>
    <definedName name="_xlnm._FilterDatabase" localSheetId="7" hidden="1">'027'!$A$24:$E$63</definedName>
    <definedName name="_xlnm._FilterDatabase" localSheetId="9" hidden="1">'033'!$A$19:$E$67</definedName>
    <definedName name="_xlnm._FilterDatabase" localSheetId="10" hidden="1">'041'!$A$18:$E$59</definedName>
    <definedName name="_xlnm._FilterDatabase" localSheetId="11" hidden="1">'042'!$A$19:$E$55</definedName>
    <definedName name="_xlnm.Print_Area" localSheetId="0">'001.'!$A$1:$G$58</definedName>
    <definedName name="_xlnm.Print_Area" localSheetId="9">'033'!$A$1:$G$77</definedName>
  </definedNames>
  <calcPr calcId="145621"/>
</workbook>
</file>

<file path=xl/calcChain.xml><?xml version="1.0" encoding="utf-8"?>
<calcChain xmlns="http://schemas.openxmlformats.org/spreadsheetml/2006/main">
  <c r="G45" i="4" l="1"/>
  <c r="F45" i="4"/>
  <c r="E45" i="4"/>
  <c r="D45" i="4"/>
  <c r="C45" i="4"/>
  <c r="D44" i="4"/>
  <c r="G40" i="4"/>
  <c r="F40" i="4"/>
  <c r="E40" i="4"/>
  <c r="C40" i="4"/>
  <c r="D39" i="4"/>
  <c r="D40" i="4" s="1"/>
  <c r="G60" i="5"/>
  <c r="F60" i="5"/>
  <c r="E60" i="5"/>
  <c r="D60" i="5"/>
  <c r="D58" i="2"/>
  <c r="C58" i="2"/>
  <c r="G55" i="2"/>
  <c r="F55" i="2"/>
  <c r="E55" i="2"/>
  <c r="G54" i="2"/>
  <c r="F54" i="2"/>
  <c r="E54" i="2"/>
  <c r="G53" i="2"/>
  <c r="F53" i="2"/>
  <c r="E53" i="2"/>
  <c r="G52" i="2"/>
  <c r="F52" i="2"/>
  <c r="E52" i="2"/>
  <c r="G41" i="2"/>
  <c r="F41" i="2"/>
  <c r="E41" i="2"/>
  <c r="D41" i="2"/>
  <c r="C41" i="2"/>
  <c r="D40" i="2"/>
  <c r="C40" i="2"/>
  <c r="H69" i="15"/>
  <c r="E68" i="15"/>
  <c r="F69" i="15"/>
  <c r="E69" i="15"/>
  <c r="C69" i="15"/>
  <c r="D69" i="15"/>
  <c r="G69" i="15"/>
  <c r="E65" i="15"/>
  <c r="H64" i="15"/>
  <c r="G64" i="15"/>
  <c r="F64" i="15"/>
  <c r="H63" i="15"/>
  <c r="G63" i="15"/>
  <c r="F63" i="15"/>
  <c r="E63" i="15"/>
  <c r="H62" i="15"/>
  <c r="G62" i="15"/>
  <c r="F62" i="15"/>
  <c r="E62" i="15"/>
  <c r="D35" i="15" l="1"/>
  <c r="G36" i="15"/>
  <c r="F36" i="15"/>
  <c r="E36" i="15"/>
  <c r="C36" i="15"/>
  <c r="D34" i="15"/>
  <c r="D36" i="15" s="1"/>
  <c r="G99" i="14"/>
  <c r="F99" i="14"/>
  <c r="E99" i="14"/>
  <c r="C99" i="14"/>
  <c r="D99" i="14"/>
  <c r="D89" i="14"/>
  <c r="D76" i="14"/>
  <c r="C76" i="14"/>
  <c r="D38" i="14"/>
  <c r="C38" i="14"/>
  <c r="D45" i="13"/>
  <c r="D31" i="13"/>
  <c r="G45" i="12"/>
  <c r="F45" i="12"/>
  <c r="E45" i="12"/>
  <c r="D45" i="12"/>
  <c r="C45" i="12"/>
  <c r="D47" i="11"/>
  <c r="E47" i="11"/>
  <c r="F47" i="11"/>
  <c r="G47" i="11"/>
  <c r="C47" i="11"/>
  <c r="D46" i="11"/>
  <c r="G34" i="11"/>
  <c r="F34" i="11"/>
  <c r="E34" i="11"/>
  <c r="D34" i="11"/>
  <c r="C34" i="11"/>
  <c r="D33" i="11"/>
  <c r="E50" i="10"/>
  <c r="F50" i="10"/>
  <c r="G50" i="10"/>
  <c r="D50" i="10"/>
  <c r="C50" i="10"/>
  <c r="G37" i="10"/>
  <c r="F37" i="10"/>
  <c r="E37" i="10"/>
  <c r="D37" i="10"/>
  <c r="C37" i="10"/>
  <c r="D134" i="9"/>
  <c r="D70" i="9"/>
  <c r="G47" i="9"/>
  <c r="F47" i="9"/>
  <c r="E47" i="9"/>
  <c r="D47" i="9"/>
  <c r="C47" i="9"/>
  <c r="D46" i="9"/>
  <c r="D45" i="9"/>
  <c r="G42" i="8" l="1"/>
  <c r="F42" i="8"/>
  <c r="E42" i="8"/>
  <c r="D42" i="8"/>
  <c r="C42" i="8"/>
  <c r="D47" i="7"/>
  <c r="C47" i="7"/>
  <c r="D34" i="7"/>
  <c r="C34" i="7"/>
  <c r="D33" i="7"/>
  <c r="C33" i="7"/>
  <c r="D49" i="6" l="1"/>
  <c r="H44" i="6"/>
  <c r="G44" i="6"/>
  <c r="F44" i="6"/>
  <c r="E44" i="6"/>
  <c r="D34" i="6"/>
  <c r="D52" i="1" l="1"/>
  <c r="E52" i="1"/>
  <c r="F52" i="1"/>
  <c r="G52" i="1"/>
  <c r="C52" i="1"/>
  <c r="G63" i="16" l="1"/>
  <c r="F63" i="16"/>
  <c r="E63" i="16"/>
  <c r="D63" i="16"/>
  <c r="C63" i="16"/>
  <c r="G50" i="16"/>
  <c r="F50" i="16"/>
  <c r="E50" i="16"/>
  <c r="D50" i="16"/>
  <c r="C50" i="16"/>
  <c r="G32" i="16"/>
  <c r="F32" i="16"/>
  <c r="E32" i="16"/>
  <c r="D32" i="16"/>
  <c r="C32" i="16"/>
  <c r="G54" i="15"/>
  <c r="F54" i="15"/>
  <c r="E54" i="15"/>
  <c r="D54" i="15"/>
  <c r="C54" i="15"/>
  <c r="F77" i="14"/>
  <c r="E77" i="14"/>
  <c r="C77" i="14"/>
  <c r="D62" i="14"/>
  <c r="C62" i="14"/>
  <c r="F61" i="14"/>
  <c r="F62" i="14" s="1"/>
  <c r="E61" i="14"/>
  <c r="E62" i="14" s="1"/>
  <c r="F56" i="14"/>
  <c r="E56" i="14"/>
  <c r="F53" i="14"/>
  <c r="E53" i="14"/>
  <c r="C40" i="14"/>
  <c r="D77" i="14"/>
  <c r="F40" i="14"/>
  <c r="E40" i="14"/>
  <c r="D40" i="14"/>
  <c r="G46" i="13"/>
  <c r="F46" i="13"/>
  <c r="E46" i="13"/>
  <c r="D46" i="13"/>
  <c r="C46" i="13"/>
  <c r="G32" i="13"/>
  <c r="F32" i="13"/>
  <c r="E32" i="13"/>
  <c r="D32" i="13"/>
  <c r="C32" i="13"/>
  <c r="G73" i="12"/>
  <c r="F73" i="12"/>
  <c r="E73" i="12"/>
  <c r="D73" i="12"/>
  <c r="C73" i="12"/>
  <c r="G58" i="12"/>
  <c r="F58" i="12"/>
  <c r="E58" i="12"/>
  <c r="D58" i="12"/>
  <c r="C58" i="12"/>
  <c r="G135" i="9" l="1"/>
  <c r="F135" i="9"/>
  <c r="E135" i="9"/>
  <c r="D135" i="9"/>
  <c r="C135" i="9"/>
  <c r="G126" i="9"/>
  <c r="F126" i="9"/>
  <c r="E126" i="9"/>
  <c r="D126" i="9"/>
  <c r="C126" i="9"/>
  <c r="G111" i="9"/>
  <c r="F111" i="9"/>
  <c r="E111" i="9"/>
  <c r="C111" i="9"/>
  <c r="D110" i="9"/>
  <c r="D111" i="9" s="1"/>
  <c r="G86" i="9"/>
  <c r="F86" i="9"/>
  <c r="E86" i="9"/>
  <c r="D86" i="9"/>
  <c r="C86" i="9"/>
  <c r="G71" i="9"/>
  <c r="F71" i="9"/>
  <c r="E71" i="9"/>
  <c r="C71" i="9"/>
  <c r="G82" i="8"/>
  <c r="F82" i="8"/>
  <c r="E82" i="8"/>
  <c r="D82" i="8"/>
  <c r="G71" i="8"/>
  <c r="G70" i="8"/>
  <c r="F70" i="8"/>
  <c r="F71" i="8" s="1"/>
  <c r="E70" i="8"/>
  <c r="E71" i="8" s="1"/>
  <c r="D70" i="8"/>
  <c r="D71" i="8" s="1"/>
  <c r="C70" i="8"/>
  <c r="C71" i="8" s="1"/>
  <c r="G48" i="7"/>
  <c r="C48" i="7"/>
  <c r="F48" i="7"/>
  <c r="E48" i="7"/>
  <c r="D48" i="7"/>
  <c r="G50" i="6"/>
  <c r="F50" i="6"/>
  <c r="E50" i="6"/>
  <c r="D50" i="6"/>
  <c r="C50" i="6"/>
  <c r="G35" i="6"/>
  <c r="F35" i="6"/>
  <c r="E35" i="6"/>
  <c r="D35" i="6"/>
  <c r="C35" i="6"/>
  <c r="D71" i="9" l="1"/>
  <c r="C60" i="5"/>
  <c r="G41" i="5"/>
  <c r="F41" i="5"/>
  <c r="E41" i="5"/>
  <c r="D41" i="5"/>
  <c r="C41" i="5"/>
  <c r="G65" i="4" l="1"/>
  <c r="F65" i="4"/>
  <c r="E65" i="4"/>
  <c r="D65" i="4"/>
  <c r="C65" i="4"/>
  <c r="G59" i="2" l="1"/>
  <c r="F59" i="2"/>
  <c r="E59" i="2"/>
  <c r="D59" i="2"/>
  <c r="C59" i="2"/>
  <c r="A28" i="1"/>
</calcChain>
</file>

<file path=xl/sharedStrings.xml><?xml version="1.0" encoding="utf-8"?>
<sst xmlns="http://schemas.openxmlformats.org/spreadsheetml/2006/main" count="1468" uniqueCount="483">
  <si>
    <t>2017 жылғы "_____" _____</t>
  </si>
  <si>
    <t>Утверждены</t>
  </si>
  <si>
    <t>Приказом руководителя ГУ "Управление здравоохранения акимата Костанайской области"</t>
  </si>
  <si>
    <t>от 23 декабря 2015 жыла</t>
  </si>
  <si>
    <t>№ 380</t>
  </si>
  <si>
    <t>"Согласована"</t>
  </si>
  <si>
    <t>Министр финансов Республики Казахстан</t>
  </si>
  <si>
    <t>___________Султанов Бахыт Турлыханович</t>
  </si>
  <si>
    <t>(подпись, фамилия, имя, отчество)</t>
  </si>
  <si>
    <t>"________"______________2015 жыла.</t>
  </si>
  <si>
    <t>М.П.</t>
  </si>
  <si>
    <t>Министерство здравоохранения и социального развития Республики Казахстан</t>
  </si>
  <si>
    <t>_____________________</t>
  </si>
  <si>
    <t>Бюджеттік бағдарлама түрі:</t>
  </si>
  <si>
    <t xml:space="preserve">Облыстық                                                       </t>
  </si>
  <si>
    <t>мемлекеттік басқару деңгейіне байланысты</t>
  </si>
  <si>
    <t>Мемлекеттік функцияларды,  өкілдіктерді жүзеге асыру және солардан туындайтын мемлекеттік қызметтерді көрсету</t>
  </si>
  <si>
    <t>мазмұнына байланысты</t>
  </si>
  <si>
    <t>іске асыру тәсіліне байланысты</t>
  </si>
  <si>
    <t xml:space="preserve">ағымдағы       </t>
  </si>
  <si>
    <t>ағымдағы/дамуы</t>
  </si>
  <si>
    <r>
      <t>Бюджеттік бағдарламаның мақсаты:</t>
    </r>
    <r>
      <rPr>
        <sz val="14"/>
        <color theme="1"/>
        <rFont val="Times New Roman"/>
        <family val="1"/>
        <charset val="204"/>
      </rPr>
      <t xml:space="preserve"> денсаулық сақтау басқармасының аппаратының қызметін жүктелген функцияларды тиімді орындау үшін қамтамасыз ету </t>
    </r>
  </si>
  <si>
    <r>
      <rPr>
        <b/>
        <sz val="14"/>
        <color theme="1"/>
        <rFont val="Times New Roman"/>
        <family val="1"/>
        <charset val="204"/>
      </rPr>
      <t>Бюджеттік бағдарламаның түпкі нәтижелері:</t>
    </r>
    <r>
      <rPr>
        <sz val="14"/>
        <color theme="1"/>
        <rFont val="Times New Roman"/>
        <family val="1"/>
        <charset val="204"/>
      </rPr>
      <t xml:space="preserve"> </t>
    </r>
  </si>
  <si>
    <r>
      <rPr>
        <b/>
        <sz val="14"/>
        <color theme="1"/>
        <rFont val="Times New Roman"/>
        <family val="1"/>
        <charset val="204"/>
      </rPr>
      <t xml:space="preserve">Бюджеттік бағдарламаның сипаттамасы (негіздемесі): </t>
    </r>
    <r>
      <rPr>
        <sz val="14"/>
        <color theme="1"/>
        <rFont val="Times New Roman"/>
        <family val="1"/>
        <charset val="204"/>
      </rPr>
      <t>"Павлодар облысы әкімдігінің денсаулық сақтау басқармасы" ММ қызметін қамтамасыз ету:  аппаратты қамтамасыз етуге арналған ағымдықшығыстар, басқарманың қызметкерлерін оқыту бойынша шығыстар және өзге де ағымдық шығыстар; 2017-2019 жылдарға арналған бюджеттік қаражатты жоспарлау 2015 жылғы 21 қарашадағы №511 "Бюджеттік өтінімді құрастыру және ұсыну Ережелеріне" сәйкес жүргізілді, міндетті әлеуметтік медициналық сақтандыру туралы заңнамаға өзгерістер енгізілуне және аударымдар мөлшерін қысқартуға   байланысты азайтылды</t>
    </r>
  </si>
  <si>
    <t>Бюджеттік бағдарлама бойынша шығыстар, барлығы</t>
  </si>
  <si>
    <t>Бюджеттік бағдарлама бойынша шығыстар,</t>
  </si>
  <si>
    <t>Өлшем бірлігі</t>
  </si>
  <si>
    <t>Есеп беру жылы</t>
  </si>
  <si>
    <t>Ағымдағы жыл жоспары</t>
  </si>
  <si>
    <t>Жоспарлы кезең</t>
  </si>
  <si>
    <t>мың теңге</t>
  </si>
  <si>
    <t xml:space="preserve">Тікелей нәтиженің көрсеткіштері </t>
  </si>
  <si>
    <t>бірл.</t>
  </si>
  <si>
    <t>адам</t>
  </si>
  <si>
    <t>бюджеттік бағдарлама әкімшілігінің коды және атауы</t>
  </si>
  <si>
    <t>Бюдждеттік бағдарламаның түрі</t>
  </si>
  <si>
    <t xml:space="preserve">Облыстық                                                            </t>
  </si>
  <si>
    <t xml:space="preserve">мемлекеттік басқару деңгейіне байланысты </t>
  </si>
  <si>
    <t xml:space="preserve">Мемлекеттік функцияларды, өкілдіктерді жүзеге асыру және солардан туындайтын мемлекеттік қызметтерді көрсету </t>
  </si>
  <si>
    <t xml:space="preserve">Жеке                  </t>
  </si>
  <si>
    <t xml:space="preserve">ағымдағы        </t>
  </si>
  <si>
    <t>ағымдағы/дамудағы</t>
  </si>
  <si>
    <t>Бюджеттік бағдарлама бойынша шығындар, барлығы</t>
  </si>
  <si>
    <t>Бюджеттік бағдарлама бойынша шығындар</t>
  </si>
  <si>
    <t>Жергілікті бюджет қаражаты есебінен</t>
  </si>
  <si>
    <t>Тікелей нәтиженің көрсеткіштері</t>
  </si>
  <si>
    <t>Оқушыларды қабылдау</t>
  </si>
  <si>
    <t>Түлектер саны</t>
  </si>
  <si>
    <t xml:space="preserve">Колледждердегі шәкіртақы алушылардың орта жылдық контингенті  </t>
  </si>
  <si>
    <t xml:space="preserve">Колледждердегі оқушылардың орта жылдық контингенті  </t>
  </si>
  <si>
    <t>Қосымша бағдарламаның бюджеттік шығындары</t>
  </si>
  <si>
    <t>өлшем бірлігі</t>
  </si>
  <si>
    <t>2018 жыл</t>
  </si>
  <si>
    <t>2019 жыл</t>
  </si>
  <si>
    <t>2020 жыл</t>
  </si>
  <si>
    <t xml:space="preserve">Жеке                         </t>
  </si>
  <si>
    <t>Бюджеттік бағдарламаның мақсаты: Аймақтың экономикасына инвестиция құюды ынталандыру және өңірдің инновациялық дамуын жандандыру</t>
  </si>
  <si>
    <t>Бюджеттік бағдарламаның сипаттамасы (негіздеме): Мемлекеттік-жеке меншік әріптестік жобалары бойынша мемлекеттік міндеттемелерді өтеу</t>
  </si>
  <si>
    <t>096 «Мемлекеттік-жеке меншік әріптестік жобаларына мемлекеттік міндеттерді орындау»</t>
  </si>
  <si>
    <t>дана</t>
  </si>
  <si>
    <r>
      <rPr>
        <b/>
        <sz val="14"/>
        <color theme="1"/>
        <rFont val="Times New Roman"/>
        <family val="1"/>
        <charset val="204"/>
      </rPr>
      <t>Код и наименование бюджетной подпрограммы:</t>
    </r>
    <r>
      <rPr>
        <sz val="14"/>
        <color theme="1"/>
        <rFont val="Times New Roman"/>
        <family val="1"/>
        <charset val="204"/>
      </rPr>
      <t xml:space="preserve"> 011 "За счет трансфертов из республиканского бюджета"</t>
    </r>
  </si>
  <si>
    <t xml:space="preserve">Вид бюджетной подпрограммы: </t>
  </si>
  <si>
    <t>в зависимости от содержаниия: Выполнение обязательств государства</t>
  </si>
  <si>
    <t>текущая/развития: текущая</t>
  </si>
  <si>
    <t>Описание (обоснование) бюджетной подпрограммы: Оплата услуг, связанных с производством и заготовкой крови, её компонентов; переработкой крови на компоненты; производством препаратов крови; проведением специальных мероприятий по расширению номенклатуры, объема выпускаемой продукции и соответствия ее  стандартам качества; проведением карантинизации плазмы крови; выпуском лейко-фильтрованных компонентов крови в целях обеспечения потребности населения и медицинских организаций Костанайской области.</t>
  </si>
  <si>
    <t>Показатели прямого результата</t>
  </si>
  <si>
    <t>Единица измерения</t>
  </si>
  <si>
    <t>Отчетный год</t>
  </si>
  <si>
    <t>План текущего года</t>
  </si>
  <si>
    <t>Плановый период</t>
  </si>
  <si>
    <t>Количество гражданских служащих получающих оплату по новой медели системы оплаты труда, а также надбавку за особые условия труда к должностному окладу</t>
  </si>
  <si>
    <t>шт.ед.</t>
  </si>
  <si>
    <t>Расходы по бюджетной подпрограмме</t>
  </si>
  <si>
    <t>253-005-011 "Производство крови, ее компонентов и препаратов для местных организаций здравоохранения за счет трансфертов республиканского бюджета"</t>
  </si>
  <si>
    <t>тысяч тенге</t>
  </si>
  <si>
    <t>Итого расходы по бюджетной подпрограмме</t>
  </si>
  <si>
    <r>
      <rPr>
        <b/>
        <sz val="14"/>
        <color theme="1"/>
        <rFont val="Times New Roman"/>
        <family val="1"/>
        <charset val="204"/>
      </rPr>
      <t>Бюджеттік бағдарламаның коды мен атауы</t>
    </r>
    <r>
      <rPr>
        <sz val="14"/>
        <color theme="1"/>
        <rFont val="Times New Roman"/>
        <family val="1"/>
        <charset val="204"/>
      </rPr>
      <t xml:space="preserve">  057 «Жоғары, жоғары оқу орнынан кейінгі білімі бар мамандарды даярлау және студенттерге әлеуметтік қолдау көрсету»</t>
    </r>
  </si>
  <si>
    <r>
      <rPr>
        <b/>
        <sz val="14"/>
        <color theme="1"/>
        <rFont val="Times New Roman"/>
        <family val="1"/>
        <charset val="204"/>
      </rPr>
      <t>Бюджеттік бағдарламаның сипаттамасы (негіздеме):</t>
    </r>
    <r>
      <rPr>
        <sz val="14"/>
        <color theme="1"/>
        <rFont val="Times New Roman"/>
        <family val="1"/>
        <charset val="204"/>
      </rPr>
      <t xml:space="preserve"> Салалық мамандардың денсаулық сақтау ұйымдарын саланың қажеттілігіне сәйкес штатын құрастыру</t>
    </r>
  </si>
  <si>
    <t>Жоғарғы оқу ақысын төлеу үшін білім беру гранттарын беру, соның ішінде</t>
  </si>
  <si>
    <t>жоғары білімі бар мамандарды даярлау үшін</t>
  </si>
  <si>
    <t>жоғары оқу орнынан кейінгі білімі бар мамандарды даярлау туралы (резидентура)</t>
  </si>
  <si>
    <t xml:space="preserve">2-қосымша
Ережеге және әзірлеуге
мақұлдау (қайта растау)
бюджеттік бағдарламалар (кіші бағдарламалар)
және олардың мазмұнына қойылатын талаптар
</t>
  </si>
  <si>
    <t xml:space="preserve">бұйрығымен
 бекітілді
20__ ж. "__" _________ №
</t>
  </si>
  <si>
    <t>бюджеттік бағдарлама әкімшісінің коды мен атауы</t>
  </si>
  <si>
    <t>Бюджеттік бағдарламаның түрі:</t>
  </si>
  <si>
    <r>
      <t xml:space="preserve">ағымдағы / даму:  </t>
    </r>
    <r>
      <rPr>
        <i/>
        <sz val="12"/>
        <color indexed="8"/>
        <rFont val="Times New Roman"/>
        <family val="1"/>
        <charset val="204"/>
      </rPr>
      <t>ағымдағы</t>
    </r>
  </si>
  <si>
    <r>
      <t xml:space="preserve">Бюджеттік бағдарламаның мақсаты: </t>
    </r>
    <r>
      <rPr>
        <sz val="12"/>
        <rFont val="Times New Roman"/>
        <family val="1"/>
        <charset val="204"/>
      </rPr>
      <t>Облыс халқының денсаулығын жақсарту</t>
    </r>
  </si>
  <si>
    <t>Бюджеттік  бағдарлама бойынша шығыстар</t>
  </si>
  <si>
    <t>2016 жылға арналған есеп</t>
  </si>
  <si>
    <t xml:space="preserve"> 2017 жыл</t>
  </si>
  <si>
    <t>Бюджеттік бағдарлама бойынша жалпы шығындар</t>
  </si>
  <si>
    <t>мың тенге</t>
  </si>
  <si>
    <r>
      <rPr>
        <b/>
        <sz val="12"/>
        <color indexed="8"/>
        <rFont val="Times New Roman"/>
        <family val="1"/>
        <charset val="204"/>
      </rPr>
      <t>Бюджеттік бағдарлама түрі</t>
    </r>
    <r>
      <rPr>
        <sz val="12"/>
        <color indexed="8"/>
        <rFont val="Times New Roman"/>
        <family val="1"/>
        <charset val="204"/>
      </rPr>
      <t xml:space="preserve">: </t>
    </r>
  </si>
  <si>
    <t>ағымдағы / даму:  ағымдағы</t>
  </si>
  <si>
    <t>Тікелей нәтиже көрсеткіштері</t>
  </si>
  <si>
    <t>Х</t>
  </si>
  <si>
    <t xml:space="preserve"> </t>
  </si>
  <si>
    <t>бұйрығымен
 бекітілді</t>
  </si>
  <si>
    <t>20__ ж. "__" _________ №</t>
  </si>
  <si>
    <t xml:space="preserve">Бюджеттік  бағдарлама бойынша шығыстар </t>
  </si>
  <si>
    <r>
      <t xml:space="preserve">текущая/развития:  </t>
    </r>
    <r>
      <rPr>
        <i/>
        <sz val="12"/>
        <color indexed="8"/>
        <rFont val="Times New Roman"/>
        <family val="1"/>
        <charset val="204"/>
      </rPr>
      <t>текущая</t>
    </r>
  </si>
  <si>
    <t>«Келісілді»        </t>
  </si>
  <si>
    <r>
      <rPr>
        <b/>
        <sz val="12"/>
        <rFont val="Times New Roman"/>
        <family val="1"/>
        <charset val="204"/>
      </rPr>
      <t xml:space="preserve">Бюджеттік бағдарламаның коды мен атауы:  </t>
    </r>
    <r>
      <rPr>
        <i/>
        <sz val="12"/>
        <rFont val="Times New Roman"/>
        <family val="1"/>
        <charset val="204"/>
      </rPr>
      <t>007 «Салауатты өмір салтын насихаттау»</t>
    </r>
  </si>
  <si>
    <r>
      <rPr>
        <b/>
        <sz val="12"/>
        <color theme="1"/>
        <rFont val="Times New Roman"/>
        <family val="1"/>
        <charset val="204"/>
      </rPr>
      <t>Бюджеттік бағдарламаның түрі</t>
    </r>
    <r>
      <rPr>
        <sz val="12"/>
        <color theme="1"/>
        <rFont val="Times New Roman"/>
        <family val="1"/>
        <charset val="204"/>
      </rPr>
      <t xml:space="preserve">: </t>
    </r>
  </si>
  <si>
    <r>
      <t>мемлекетік басқару деңгейіне қарай:</t>
    </r>
    <r>
      <rPr>
        <i/>
        <sz val="12"/>
        <rFont val="Times New Roman"/>
        <family val="1"/>
        <charset val="204"/>
      </rPr>
      <t xml:space="preserve"> облыстық</t>
    </r>
  </si>
  <si>
    <r>
      <t xml:space="preserve">мазмұнына қарай: </t>
    </r>
    <r>
      <rPr>
        <i/>
        <sz val="12"/>
        <color theme="1"/>
        <rFont val="Times New Roman"/>
        <family val="1"/>
        <charset val="204"/>
      </rPr>
      <t xml:space="preserve"> трансферттер мен бюджеттік субсидиялар беру</t>
    </r>
  </si>
  <si>
    <t>мың.тенге</t>
  </si>
  <si>
    <r>
      <rPr>
        <b/>
        <sz val="12"/>
        <color theme="1"/>
        <rFont val="Times New Roman"/>
        <family val="1"/>
        <charset val="204"/>
      </rPr>
      <t>Бюджеттің шағын бағдарлама түрі</t>
    </r>
    <r>
      <rPr>
        <sz val="12"/>
        <color theme="1"/>
        <rFont val="Times New Roman"/>
        <family val="1"/>
        <charset val="204"/>
      </rPr>
      <t xml:space="preserve">: </t>
    </r>
  </si>
  <si>
    <r>
      <t xml:space="preserve">мазмұнға байланысты: </t>
    </r>
    <r>
      <rPr>
        <i/>
        <sz val="12"/>
        <color theme="1"/>
        <rFont val="Times New Roman"/>
        <family val="1"/>
        <charset val="204"/>
      </rPr>
      <t xml:space="preserve"> трансферттер мен бюджеттік субсидиялар беру</t>
    </r>
  </si>
  <si>
    <t>ағымдағы / даму: ағымдағы</t>
  </si>
  <si>
    <t>2017 жылға  салауатты өмір салтын қалыптастыру және аурулардың профилактикасы бойынша іс-шаралар жоспары бойынша іс-шаралар өткізу</t>
  </si>
  <si>
    <t>Мерзімді баспасөзде мақалалар жариялау (газеттер, журналдар);</t>
  </si>
  <si>
    <t>Аудио / видео жалға алу</t>
  </si>
  <si>
    <t>Басылымды Интернет-порталдарға орналастыру (мысалы Tengrinew.kz, Zakon.kz, Nur.kz)</t>
  </si>
  <si>
    <t>Выпуск региональной газеты;</t>
  </si>
  <si>
    <t>Телебағдарламаларды шығару және тарату</t>
  </si>
  <si>
    <t>Ақпаратты және оқу материалдарын көбейту</t>
  </si>
  <si>
    <t>Сауалнама дайындау және өткізу</t>
  </si>
  <si>
    <t>Радио арқылы хабарлау</t>
  </si>
  <si>
    <t>Веб-сайттың тұрақты жұмыс істейтін ақпаратпен жұмыс істеуін қамтамасыз ету</t>
  </si>
  <si>
    <t xml:space="preserve"> Государственный социальный заказ по пропаганде ЗОЖ</t>
  </si>
  <si>
    <t>шт.</t>
  </si>
  <si>
    <t>функционирование районных, молодежных центров здоровья, антитабачных центров</t>
  </si>
  <si>
    <t>Бюджеттік кіші бағдарлама бойынша шығыстар</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</si>
  <si>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</si>
  <si>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r>
      <rPr>
        <b/>
        <sz val="12"/>
        <color indexed="8"/>
        <rFont val="Times New Roman"/>
        <family val="1"/>
        <charset val="204"/>
      </rPr>
      <t>Вид бюджетной программы</t>
    </r>
    <r>
      <rPr>
        <sz val="12"/>
        <color indexed="8"/>
        <rFont val="Times New Roman"/>
        <family val="1"/>
        <charset val="204"/>
      </rPr>
      <t xml:space="preserve">: </t>
    </r>
  </si>
  <si>
    <t>в зависимости от содержания:Осуществление государственных функций, полномочий и оказание вытекающих из них государственных услуг</t>
  </si>
  <si>
    <t>Описание (обоснование) бюджетной подпрограммы:  мероприятия по проведению информационно-разъяснительной работы с населением по внедрению обязательного социального медицинского страхования.</t>
  </si>
  <si>
    <t>Отчет на 2015 год</t>
  </si>
  <si>
    <t xml:space="preserve">Уточненный план </t>
  </si>
  <si>
    <t>2017 год</t>
  </si>
  <si>
    <t>2018 год</t>
  </si>
  <si>
    <t>2019 год</t>
  </si>
  <si>
    <t>2020 год</t>
  </si>
  <si>
    <t>Количество абонентов</t>
  </si>
  <si>
    <t>чел</t>
  </si>
  <si>
    <t>тыс.тенге</t>
  </si>
  <si>
    <r>
      <rPr>
        <b/>
        <sz val="12"/>
        <color theme="1"/>
        <rFont val="Times New Roman"/>
        <family val="1"/>
        <charset val="204"/>
      </rPr>
      <t>Бюджеттік бағдарламаның түрі:</t>
    </r>
    <r>
      <rPr>
        <sz val="12"/>
        <color theme="1"/>
        <rFont val="Times New Roman"/>
        <family val="1"/>
        <charset val="204"/>
      </rPr>
      <t xml:space="preserve">: </t>
    </r>
  </si>
  <si>
    <t>мемлекетік басқару деңгейіне қарай: облыстық</t>
  </si>
  <si>
    <t>мазмұнына қарай:  трансферттер мен бюджеттік субсидиялар беру</t>
  </si>
  <si>
    <t>ғымдағы / даму:  ағымдағы</t>
  </si>
  <si>
    <t>Қорытынды нәтиженің көрсеткіштері</t>
  </si>
  <si>
    <t>АИТВ-жұқпасының 15-49 жас тобында АИТВ-инфекциясының таралуымен ұстап қалуы 0,2-0,6%</t>
  </si>
  <si>
    <t>%</t>
  </si>
  <si>
    <r>
      <t>Бюджеттік бағдарламаның сипаттамасы (негіздемесі):</t>
    </r>
    <r>
      <rPr>
        <sz val="12"/>
        <rFont val="Times New Roman"/>
        <family val="1"/>
        <charset val="204"/>
      </rPr>
      <t xml:space="preserve"> АИТВжұқтырған және ЖИТС-пен ауыратын науқастарға медициналық-әлеуметтік көмек көрсету, сондай-ақ республикалық ұйым ұсынатындарды қоспағанда, ЖИТС-пен күресу бойынша іс-шараларды жүргізу.</t>
    </r>
  </si>
  <si>
    <t>Бюджеттік кіші бағдарламаның түрі:</t>
  </si>
  <si>
    <t>жоспарлы кезең</t>
  </si>
  <si>
    <t>2016 жыл</t>
  </si>
  <si>
    <t>2017 жыл</t>
  </si>
  <si>
    <t>Дәрігерлерді қабылдау</t>
  </si>
  <si>
    <t>Мамандардың кеңесі</t>
  </si>
  <si>
    <t>лабараториялық зерттеу</t>
  </si>
  <si>
    <t>зерт.</t>
  </si>
  <si>
    <t>Эпидемиологиялық қадағалауды жүргізу бойынша шаралар</t>
  </si>
  <si>
    <t>Басқа ұйымдастыру-әдістемелік жұмыс</t>
  </si>
  <si>
    <t>Антиретровирустық препараттармен қамтамасыз ету (АҚТҚ-жұқпасын емдеу)</t>
  </si>
  <si>
    <t>Тест-системы иммуноферментная для одновременного выявления  антител к вирусу иммунодефицита человека ВИЧ1(группы М и О) и ВИЧ2, и антигена p24 ВИЧ1;                            Набор реагентов полной комплектации для количественного определения РНК ВИЧА; Наборы для определения иммунного статуса у людей живущих с ВИЧ инфекцией и растворы к ним.</t>
  </si>
  <si>
    <t>наборы</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</si>
  <si>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015 "За счет средств местного бюджета"</t>
    </r>
  </si>
  <si>
    <r>
      <rPr>
        <sz val="12"/>
        <rFont val="Times New Roman"/>
        <family val="1"/>
        <charset val="204"/>
      </rPr>
      <t>в зависимости от содержания:</t>
    </r>
    <r>
      <rPr>
        <b/>
        <sz val="12"/>
        <rFont val="Times New Roman"/>
        <family val="1"/>
        <charset val="204"/>
      </rPr>
      <t xml:space="preserve"> </t>
    </r>
    <r>
      <rPr>
        <i/>
        <sz val="12"/>
        <rFont val="Times New Roman"/>
        <family val="1"/>
        <charset val="204"/>
      </rPr>
      <t>___________</t>
    </r>
  </si>
  <si>
    <r>
      <t xml:space="preserve">текущая/развитие: </t>
    </r>
    <r>
      <rPr>
        <i/>
        <sz val="12"/>
        <rFont val="Times New Roman"/>
        <family val="1"/>
        <charset val="204"/>
      </rPr>
      <t>__________</t>
    </r>
  </si>
  <si>
    <r>
      <t xml:space="preserve">Описание (обоснование) бюджетной подпрограммы: </t>
    </r>
    <r>
      <rPr>
        <i/>
        <sz val="12"/>
        <rFont val="Times New Roman"/>
        <family val="1"/>
        <charset val="204"/>
      </rPr>
      <t>____________________</t>
    </r>
  </si>
  <si>
    <t>отчетный год</t>
  </si>
  <si>
    <t>план текущего года</t>
  </si>
  <si>
    <t>плановый период</t>
  </si>
  <si>
    <t>2015 год</t>
  </si>
  <si>
    <t>2016 год</t>
  </si>
  <si>
    <t>………….</t>
  </si>
  <si>
    <t>……</t>
  </si>
  <si>
    <t>За счет средств местного бюджета</t>
  </si>
  <si>
    <r>
      <rPr>
        <b/>
        <sz val="12"/>
        <color theme="1"/>
        <rFont val="Times New Roman"/>
        <family val="1"/>
        <charset val="204"/>
      </rPr>
      <t>Бюджеттік кіші бағдарламаның түрі</t>
    </r>
    <r>
      <rPr>
        <sz val="12"/>
        <color theme="1"/>
        <rFont val="Times New Roman"/>
        <family val="1"/>
        <charset val="204"/>
      </rPr>
      <t xml:space="preserve">: </t>
    </r>
  </si>
  <si>
    <t>Прием врачей</t>
  </si>
  <si>
    <t>чел.</t>
  </si>
  <si>
    <t>Консультация специалистов</t>
  </si>
  <si>
    <t>Лабораторные исследование</t>
  </si>
  <si>
    <t>исл.</t>
  </si>
  <si>
    <t>Мероприятия по борьбе по со СПИД</t>
  </si>
  <si>
    <t>ед.</t>
  </si>
  <si>
    <t>Мероприятия по проведению дозорного эпидемиологического надзора</t>
  </si>
  <si>
    <t>Мероприятия по эпидемиологическому слежению за ВИЧ-инфекцией</t>
  </si>
  <si>
    <t>Прочие организационные и методические работы</t>
  </si>
  <si>
    <t>Обеспечение антиретровирусными препаратами (лечение ВИЧ инфекции)</t>
  </si>
  <si>
    <t>дана.бірлік</t>
  </si>
  <si>
    <t>Отчет на 2016 год</t>
  </si>
  <si>
    <t>Уточненный план на 2017 год</t>
  </si>
  <si>
    <t>За счет трансфертов из республиканского бюджета</t>
  </si>
  <si>
    <t>2-қосымша</t>
  </si>
  <si>
    <t>Ережеге және әзірлеуге</t>
  </si>
  <si>
    <t>мақұлдау (қайта растау)</t>
  </si>
  <si>
    <t>бюджеттік бағдарламалар (кіші бағдарламалар)</t>
  </si>
  <si>
    <t>және олардың мазмұнына қойылатын талаптар</t>
  </si>
  <si>
    <r>
      <rPr>
        <b/>
        <sz val="12"/>
        <color indexed="8"/>
        <rFont val="Times New Roman"/>
        <family val="1"/>
        <charset val="204"/>
      </rPr>
      <t>Бюджеттік бағдарламаның түрі:</t>
    </r>
    <r>
      <rPr>
        <sz val="12"/>
        <color indexed="8"/>
        <rFont val="Times New Roman"/>
        <family val="1"/>
        <charset val="204"/>
      </rPr>
      <t>:</t>
    </r>
  </si>
  <si>
    <r>
      <t xml:space="preserve">ағымдағы / даму:   </t>
    </r>
    <r>
      <rPr>
        <i/>
        <sz val="12"/>
        <color indexed="8"/>
        <rFont val="Times New Roman"/>
        <family val="1"/>
        <charset val="204"/>
      </rPr>
      <t>ағымдағы бюджеттік бағдарлама</t>
    </r>
  </si>
  <si>
    <r>
      <rPr>
        <b/>
        <sz val="12"/>
        <rFont val="Times New Roman"/>
        <family val="1"/>
        <charset val="204"/>
      </rPr>
      <t>Бюджеттің кіші бағдарламасының коды мен атауы</t>
    </r>
    <r>
      <rPr>
        <sz val="12"/>
        <rFont val="Times New Roman"/>
        <family val="1"/>
        <charset val="204"/>
      </rPr>
      <t xml:space="preserve"> </t>
    </r>
    <r>
      <rPr>
        <i/>
        <sz val="12"/>
        <rFont val="Times New Roman"/>
        <family val="1"/>
        <charset val="204"/>
      </rPr>
      <t>015 "Жергілікті бюджет қаражаты есебінен"</t>
    </r>
  </si>
  <si>
    <t>мемлекеттік басқару деңгейіне байланысты облыстық бюджет</t>
  </si>
  <si>
    <t>Ағымдағы / даму: ағымдағы бюджеттік бағдарлама</t>
  </si>
  <si>
    <t xml:space="preserve">Бюджеттік кіші бағдарлама бойынша шығыстар </t>
  </si>
  <si>
    <t>2018жыл</t>
  </si>
  <si>
    <t>мың.теңге</t>
  </si>
  <si>
    <t>шт</t>
  </si>
  <si>
    <t>«Келісілді»</t>
  </si>
  <si>
    <t>Вице-министрі</t>
  </si>
  <si>
    <t xml:space="preserve">_______________________ А.В.  Цой </t>
  </si>
  <si>
    <t>МО</t>
  </si>
  <si>
    <t>мазмұнына қарай: трансферттер мен бюджеттік субсидиялар беру</t>
  </si>
  <si>
    <t>кемінде 95</t>
  </si>
  <si>
    <t>Бюджеттік бағдарлама бойынша шығыстар</t>
  </si>
  <si>
    <t>есепті жыл</t>
  </si>
  <si>
    <t>ағымдағы жылға арналған жоспар</t>
  </si>
  <si>
    <t>Республикалық бюджет трансферттер есебінен</t>
  </si>
  <si>
    <t>Бюджеттік бағдарламаның сипаттамасы (негіздемесі):Халыққа иммундық профилактика жүргізу үшін вакциналарды және басқа медициналық иммундық биологиялық препараттарды орталықтандырылған сатып алу және сақтау</t>
  </si>
  <si>
    <t>Вакциналарды алушылар саны</t>
  </si>
  <si>
    <t>Бюджеттік кіші бағдарлама бойынша жалпы шығындар</t>
  </si>
  <si>
    <t>Бюджет кіші бағдарламасының коды мен атауы: 015 «Жергілікті бюджет қаражаты есебінен»</t>
  </si>
  <si>
    <t>Жергілікті бюджеттен вакцинацияланған доза / вакцинаны (тұмаудың) жоспарланған саны</t>
  </si>
  <si>
    <t xml:space="preserve">
Ережені әзірлеу және 
бекіту (қайта бекіту) 
бюджеттік бағдарламаларды (кіші бағдарламаларды) 
және олардың мазмұнына қойылатын талаптарға 2 қосымша
</t>
  </si>
  <si>
    <t>Бюджеттік бағдарламаның коды және атауы: 029 "Облыстық арнайы медициналық жабдықтау базалары"</t>
  </si>
  <si>
    <t>мазмұны бойынша: Мемлекеттік функцияларды, билік органдары мен олардың нәтижесінде туындайтын мемлекеттік қызметтерді ұсыну</t>
  </si>
  <si>
    <t>ағымдағы/даму: ағымдағы</t>
  </si>
  <si>
    <t>Бюджеттік бағдарламаның мақсаты: Медициналық резервтегі мүліктің сақталуын және уақтылы жаңаруын қамтамасыз ету</t>
  </si>
  <si>
    <t>Дана.бірлік</t>
  </si>
  <si>
    <t xml:space="preserve">   </t>
  </si>
  <si>
    <t>Бюджеттік бағдарламаның коды мен атауы: 033 «Денсаулық сақтаудың медициналық ұйымдарының күрделі шығыстары»</t>
  </si>
  <si>
    <t>мемлекеттік басқару деңгейіне байланысты: Облыстық</t>
  </si>
  <si>
    <t>Медициналық ұйымдардың жабдықтарының деңгейі</t>
  </si>
  <si>
    <r>
      <rPr>
        <b/>
        <sz val="12"/>
        <rFont val="Times New Roman"/>
        <family val="1"/>
        <charset val="204"/>
      </rPr>
      <t>Код и наименование бюджетной подпрограммы:</t>
    </r>
    <r>
      <rPr>
        <sz val="12"/>
        <rFont val="Times New Roman"/>
        <family val="1"/>
        <charset val="204"/>
      </rPr>
      <t xml:space="preserve"> </t>
    </r>
    <r>
      <rPr>
        <i/>
        <sz val="12"/>
        <rFont val="Times New Roman"/>
        <family val="1"/>
        <charset val="204"/>
      </rPr>
      <t>011 "За счет трансфертов из республиканского бюджета"</t>
    </r>
  </si>
  <si>
    <r>
      <rPr>
        <b/>
        <sz val="12"/>
        <color theme="1"/>
        <rFont val="Times New Roman"/>
        <family val="1"/>
        <charset val="204"/>
      </rPr>
      <t>Вид бюджетной подпрограммы</t>
    </r>
    <r>
      <rPr>
        <sz val="12"/>
        <color theme="1"/>
        <rFont val="Times New Roman"/>
        <family val="1"/>
        <charset val="204"/>
      </rPr>
      <t xml:space="preserve">: </t>
    </r>
  </si>
  <si>
    <r>
      <t xml:space="preserve">в зависимости от содержания: </t>
    </r>
    <r>
      <rPr>
        <i/>
        <sz val="12"/>
        <color theme="1"/>
        <rFont val="Times New Roman"/>
        <family val="1"/>
        <charset val="204"/>
      </rPr>
      <t xml:space="preserve"> предоставление трансфертов и бюджетных субсидий</t>
    </r>
  </si>
  <si>
    <r>
      <t xml:space="preserve">текущая/развитие: </t>
    </r>
    <r>
      <rPr>
        <i/>
        <sz val="12"/>
        <color theme="1"/>
        <rFont val="Times New Roman"/>
        <family val="1"/>
        <charset val="204"/>
      </rPr>
      <t>текущая</t>
    </r>
  </si>
  <si>
    <r>
      <t xml:space="preserve">Описание (обоснование) бюджетной подпрограммы: </t>
    </r>
    <r>
      <rPr>
        <i/>
        <sz val="12"/>
        <rFont val="Times New Roman"/>
        <family val="1"/>
        <charset val="204"/>
      </rPr>
      <t>укрепление материально-технической базы  объектов здравоохранения</t>
    </r>
  </si>
  <si>
    <t>Количество оснащаемых организаций за счет целевых текущих трансфертов</t>
  </si>
  <si>
    <t>Материально-техническое оснащение онкологических диспансеров</t>
  </si>
  <si>
    <t>Материально-техническое оснащение организаций здравоохранения оказывающие кардиологическую и кардиохирургическую медицинскую помощь</t>
  </si>
  <si>
    <t>Материально-техническое оснащение организаций здравоохранения оказывающие медицинскую помощь при инсульте</t>
  </si>
  <si>
    <t>Материально-техническое оснащение организаций детства</t>
  </si>
  <si>
    <t>Оснащение КТ МРТ</t>
  </si>
  <si>
    <t>Материально-техническое оснащение организаций родовспоможения</t>
  </si>
  <si>
    <t>Оснащение районных городских и областных больниц медицинской техникой</t>
  </si>
  <si>
    <t>Оснащение службы скорой медицинской помощи санитарным автотранспортом</t>
  </si>
  <si>
    <t xml:space="preserve">Оснащение районных и городских поликлиник медицинской техникой </t>
  </si>
  <si>
    <t>бірлік</t>
  </si>
  <si>
    <t>Прочее приобретение по ГУ</t>
  </si>
  <si>
    <r>
      <rPr>
        <b/>
        <sz val="14"/>
        <rFont val="Times New Roman"/>
        <family val="1"/>
        <charset val="204"/>
      </rPr>
      <t>Код и наименование бюджетной подпрограммы:</t>
    </r>
    <r>
      <rPr>
        <sz val="14"/>
        <rFont val="Times New Roman"/>
        <family val="1"/>
        <charset val="204"/>
      </rPr>
      <t xml:space="preserve"> </t>
    </r>
    <r>
      <rPr>
        <i/>
        <sz val="14"/>
        <rFont val="Times New Roman"/>
        <family val="1"/>
        <charset val="204"/>
      </rPr>
      <t>011 "За счет трансфертов из республиканского бюджета"</t>
    </r>
  </si>
  <si>
    <r>
      <rPr>
        <b/>
        <sz val="14"/>
        <color theme="1"/>
        <rFont val="Times New Roman"/>
        <family val="1"/>
        <charset val="204"/>
      </rPr>
      <t>Вид бюджетной подпрограммы</t>
    </r>
    <r>
      <rPr>
        <sz val="14"/>
        <color theme="1"/>
        <rFont val="Times New Roman"/>
        <family val="1"/>
        <charset val="204"/>
      </rPr>
      <t xml:space="preserve">: </t>
    </r>
  </si>
  <si>
    <r>
      <t xml:space="preserve">в зависимости от содержания: </t>
    </r>
    <r>
      <rPr>
        <i/>
        <sz val="14"/>
        <color theme="1"/>
        <rFont val="Times New Roman"/>
        <family val="1"/>
        <charset val="204"/>
      </rPr>
      <t xml:space="preserve"> предоставление трансфертов и бюджетных субсидий</t>
    </r>
  </si>
  <si>
    <r>
      <t xml:space="preserve">текущая/развитие: </t>
    </r>
    <r>
      <rPr>
        <i/>
        <sz val="14"/>
        <color theme="1"/>
        <rFont val="Times New Roman"/>
        <family val="1"/>
        <charset val="204"/>
      </rPr>
      <t>текущая</t>
    </r>
  </si>
  <si>
    <r>
      <t xml:space="preserve">Описание (обоснование) бюджетной подпрограммы: </t>
    </r>
    <r>
      <rPr>
        <i/>
        <sz val="14"/>
        <rFont val="Times New Roman"/>
        <family val="1"/>
        <charset val="204"/>
      </rPr>
      <t xml:space="preserve">Оказание медицинской реабилитации и восстановительного лечения, за исключением восстановительного лечения и медицинской реабилитации возмещение затрат по которым осуществляется за счет средств республиканского бюджета в порядке, определенном согласно приказа исполняющего обязанности Министра здравоохранения и социального развития Республики Казахстан от 28 июля 2015 года № 627 «Об утверждении Правил возмещения затрат организациям здравоохранения за счет бюджетных средств», оказание сестринского ухода, паллиативной помощи лицам, за исключением паллитивной помощи лицам, страдающим злокачественными новообразованиями, возмещение затрат по которым осуществляется за счет средств республиканского бюджета  </t>
    </r>
  </si>
  <si>
    <t>Количество коек</t>
  </si>
  <si>
    <t>Количество койко-дней по стационарной помощи</t>
  </si>
  <si>
    <t>Количество пролеченных больных по стационарной помощи</t>
  </si>
  <si>
    <t>Количество койко-дней по стационарзамещающей помощи</t>
  </si>
  <si>
    <t>Количество пролеченных больных по стационарзамещающей помощи</t>
  </si>
  <si>
    <t>Количество посещений по амбулаторно-поликлинической помощи</t>
  </si>
  <si>
    <t>Төсек саны</t>
  </si>
  <si>
    <t>Стационардағы емделушілердің саны</t>
  </si>
  <si>
    <t>дана бірлік</t>
  </si>
  <si>
    <t>Бюджеттік бағдарламаның мақсаты: кәмелетке толмағандардың жыныстық қол сұғылмаушылыққа қарсы қылмысын азайту</t>
  </si>
  <si>
    <r>
      <t xml:space="preserve">Описание (обоснование) бюджетной подпрограммы: </t>
    </r>
    <r>
      <rPr>
        <i/>
        <sz val="12"/>
        <rFont val="Times New Roman"/>
        <family val="1"/>
        <charset val="204"/>
      </rPr>
      <t xml:space="preserve">Оказание медицинской реабилитации и восстановительного лечения, за исключением восстановительного лечения и медицинской реабилитации возмещение затрат по которым осуществляется за счет средств республиканского бюджета в порядке, определенном согласно приказа исполняющего обязанности Министра здравоохранения и социального развития Республики Казахстан от 28 июля 2015 года № 627 «Об утверждении Правил возмещения затрат организациям здравоохранения за счет бюджетных средств», оказание сестринского ухода, паллиативной помощи лицам, за исключением паллитивной помощи лицам, страдающим злокачественными новообразованиями, возмещение затрат по которым осуществляется за счет средств республиканского бюджета  </t>
    </r>
  </si>
  <si>
    <t>Бюджеттік кіші бағдарламаның:</t>
  </si>
  <si>
    <t>Бюджеттік кіші бағдарламаның сипаттамасы (негіздемесі):</t>
  </si>
  <si>
    <t>Кастрацияға ұшыраған сотталғандардың саны</t>
  </si>
  <si>
    <t>Павлодар облысының денсаулық сақтау басқармасы мемлекеттік мекемесі басшысының бұйрығына ____   қосымша</t>
  </si>
  <si>
    <t>бұйрығымен бекітілді
 бекітілді</t>
  </si>
  <si>
    <t xml:space="preserve">Павлодар облысының денсаулық сақтау басқармасы мемлекеттік мекемесі басшысының </t>
  </si>
  <si>
    <t>_____________________________ А.В.Цой</t>
  </si>
  <si>
    <t xml:space="preserve">2019-2021 жылдарға арналған </t>
  </si>
  <si>
    <t xml:space="preserve">253 " Павлодар облысының денсаулық сақтау басқармасы" ММ </t>
  </si>
  <si>
    <t>БЮДЖЕТТІК БАҒДАРЛАМАСЫ</t>
  </si>
  <si>
    <t xml:space="preserve">                         бюджеттік бағдарлама әкімшісінің коды мен атауы</t>
  </si>
  <si>
    <t>Бюджеттік бағдарламаның басшысы С.Е.Арыстанова- Павлодар облысы денсаулық сақтау басқармасы басшысының орынбасары</t>
  </si>
  <si>
    <t>Бюджеттік бағдарламаның нормативтік-құқықтық негізі: Қазақстан Республикасы 2009 жылғы 15 қыркүйектегі "Халық денсаулығы және денсаулық сақтау жүйесі туралы" Кодексі, ҚР Президентінің 2016 жылғы 15 қаңтардағы 2016-2019 жылдарға арналған "Денсаулық" Қазақстан Республикасы денсаулық сақтауды дамыту мемлекеттік бағдарламасын бекіту туралы" Жарлығы, Қазақстан Республикасы Үкіметінің 2009 жылғы 15 желтоқсандағы "Тегін медициналық  көмектің кепілдік берілген көлемінің тізбесін бекіту туралы" №2136 Қаулысы, Қазақстан Республикасы Үкіметінің 2018 жылғы 7 желтоқсандағы  "2019-2021 жылдарға арналған республикалық бюджеті туралы" Қазақстан Республикасының Заңын іске асыру туралы" №808 Қаулысы.</t>
  </si>
  <si>
    <r>
      <t xml:space="preserve">іске асыру түріне қарай: </t>
    </r>
    <r>
      <rPr>
        <i/>
        <sz val="12"/>
        <color theme="1"/>
        <rFont val="Times New Roman"/>
        <family val="1"/>
        <charset val="204"/>
      </rPr>
      <t xml:space="preserve">жеке </t>
    </r>
  </si>
  <si>
    <r>
      <rPr>
        <b/>
        <sz val="12"/>
        <color theme="1"/>
        <rFont val="Times New Roman"/>
        <family val="1"/>
        <charset val="204"/>
      </rPr>
      <t xml:space="preserve">Бюджеттік бағдарламаның түпкілікті нәтижесі: </t>
    </r>
    <r>
      <rPr>
        <sz val="12"/>
        <color theme="1"/>
        <rFont val="Times New Roman"/>
        <family val="1"/>
        <charset val="204"/>
      </rPr>
      <t>2019 жылы темекі шегудің таралуын төмендету - 17,1% (12 жастан жоғары темекі тарту пайызы). Алкоголь тұтынудың таралуын 2019 жылы төмендету - 12,2% (12 жастан жоғары алкоголь тұтынуының пайызы)</t>
    </r>
  </si>
  <si>
    <t>Республикалық бюджет трансферттері есебінен</t>
  </si>
  <si>
    <r>
      <t>Бюджеттік бағдарламаның сипаттамасы (негіздемесі):</t>
    </r>
    <r>
      <rPr>
        <sz val="12"/>
        <rFont val="Times New Roman"/>
        <family val="1"/>
        <charset val="204"/>
      </rPr>
      <t xml:space="preserve">  Салауатты өмір салтын қалыптастыру мәселелері  бойынша ісшаралар өткізу (Салауатты өмір салтын қалыптастыружәне ауруларды алдын алу бойынша іс-шараларды ұйымдастыру және өткізу, жергілікті теледидар мен радио станцияларда сөз сөйлеу, мерзімді баспада мақалалар жариялау (газеттер,журналдар), аудио жалға алу (бейнероликтер), өңірлік газетінде шығу, телебағдарламаларды шығару және тарату, ақпаратты және оқу материалдарын көбейту, сауалнама дайындау және өткізу, сыртқы жарнаманы шығару, радио арқылы ақпараттандыру, веб-сайттың тұрақты жұмыс істейтін ақпаратпен жұмыс істеуін  қамтамасыз ету, алдын-алу (скрининг) қарауды мониторингілеу, салауатты өмір салтын қалыптастыру қызметін мониторингілеу,СӨС насихаттау бойынша мемлекеттік әлеуметтік тапсырысты орналастыру, аудан жұмысын, денсаулық жастар орталықтарын орналастыру)</t>
    </r>
  </si>
  <si>
    <t>Бюджеттік кіші бағдарламаның сипаттамасы (негіздемесі): Салауатты өмір салтын қалыптастыру мәселелері  бойынша ісшаралар өткізу (Салауатты өмір салтын қалыптастыружәне ауруларды алдын алу бойынша іс-шараларды ұйымдастыру және өткізу, жергілікті теледидар мен радио станцияларда сөз сөйлеу, мерзімді баспада мақалалар жариялау (газеттер,журналдар), аудио жалға алу (бейнероликтер), өңірлік газетінде шығу, телебағдарламаларды шығару және тарату, ақпаратты және оқу материалдарын көбейту, сауалнама дайындау және өткізу, сыртқы жарнаманы шығару, радио арқылы ақпараттандыру, веб-сайттың тұрақты жұмыс істейтін ақпаратпен жұмыс істеуін  қамтамасыз ету, алдын-алу (скрининг) қарауды мониторингілеу, салауатты өмір салтын қалыптастыру қызметін мониторингілеу,СӨС насихаттау бойынша мемлекеттік әлеуметтік тапсырысты орналастыру, аудан жұмысын, денсаулық жастар орталықтарын орналастыру)</t>
  </si>
  <si>
    <r>
      <rPr>
        <b/>
        <sz val="12"/>
        <rFont val="Times New Roman"/>
        <family val="1"/>
        <charset val="204"/>
      </rPr>
      <t>Бюджеттің  бағдарламасының коды мен атауы:</t>
    </r>
    <r>
      <rPr>
        <sz val="12"/>
        <rFont val="Times New Roman"/>
        <family val="1"/>
        <charset val="204"/>
      </rPr>
      <t xml:space="preserve"> </t>
    </r>
    <r>
      <rPr>
        <i/>
        <sz val="12"/>
        <rFont val="Times New Roman"/>
        <family val="1"/>
        <charset val="204"/>
      </rPr>
      <t>011 "Республикалық бюджет трансферттері есебінен"</t>
    </r>
  </si>
  <si>
    <t>Жергілікті телеарна мен радиостанцияларда сөз сөйлеу</t>
  </si>
  <si>
    <t>Салауатты өмір салтын қалыптастыру бойынша қызметін бақылау</t>
  </si>
  <si>
    <t>Алдын алу (скрининг) қарауды мониторингілеу</t>
  </si>
  <si>
    <t>Сыртқы жарнаманы шығару</t>
  </si>
  <si>
    <t>Телевидение мен радио станцияларын, оның ішінде республикалық телеарналарын жабдықтау (1 канал Еуразия, Хабар, Қазақстан және т.б. қосқанда)</t>
  </si>
  <si>
    <t>Бюджеттік кіші бағдарлама бойынша жалпы шығыстар</t>
  </si>
  <si>
    <t xml:space="preserve">                                                                                                                                         2019-2021 жылдарға арналған </t>
  </si>
  <si>
    <t xml:space="preserve">                                                 бюджеттік бағдарлама әкімшісінің коды мен атауы</t>
  </si>
  <si>
    <t xml:space="preserve">Қазақстан Республикасы Денсаулық сақтау министрлігінің вице-министрі </t>
  </si>
  <si>
    <r>
      <rPr>
        <b/>
        <sz val="12"/>
        <rFont val="Times New Roman"/>
        <family val="1"/>
        <charset val="204"/>
      </rPr>
      <t xml:space="preserve">Бюджеттік бағдарламаның коды мен атауы:  </t>
    </r>
    <r>
      <rPr>
        <i/>
        <sz val="12"/>
        <rFont val="Times New Roman"/>
        <family val="1"/>
        <charset val="204"/>
      </rPr>
      <t>008 «Қазақстан Республикасында ЖИТС-тің алдын алу және оған қарсы күрес шараларын іске асыру »</t>
    </r>
  </si>
  <si>
    <t>Бюджеттік бағдарламаның нормативтік-құқықтық негізі: Қазақстан Республикасы 2009 жылғы 15 қыркүйектегі "Халық денсаулығы және денсаулық сақтау жүйесі туралы" Кодексі, ҚР Президентінің 2016 жылғы 15 қаңтардағы 2016-2019 жылдарға арналған "Денсаулық" Қазақстан Республикасы денсаулық сақтауды дамыту мемлекеттік бағдарламасын бекіту туралы" Жарлығы, Қазақстан Республикасы Үкіметінің 2009 жылғы 15 желтоқсандағы "Тегін медициналық  көмектің кепілдік берілген көлемінің тізбесін бекіту туралы" №2136 Қаулысы, Қазақстан Республикасы Үкіметінің 2018 жылғы 7 желтоқсандағы  "2019-2021 жылдарға арналған республикалық бюджеті туралы" Қазақстан Республикасының Заңын іске асыру туралы" №808 Қаулысы, Павлодар облыстық мәслихатының (VI сайланған, XXVI сессиясы) 2018 жылғы 13 желтоқсандағы "2019-2021 жылдарға арналған облыстық бюджеті туралы" №288/26 шешімі</t>
  </si>
  <si>
    <t xml:space="preserve">іске асыру әдісіне байланысты: жеке </t>
  </si>
  <si>
    <r>
      <t>Бюджеттік бағдарламаның мақсаты: облыс халқының денсаулығын жақсарту,</t>
    </r>
    <r>
      <rPr>
        <i/>
        <sz val="12"/>
        <rFont val="Times New Roman"/>
        <family val="1"/>
        <charset val="204"/>
      </rPr>
      <t xml:space="preserve"> басқару мен қаржыландыру жүйесін жетілдіру, АИТВ  жұқпасыжәне ЖИТС таралуын төмендету</t>
    </r>
  </si>
  <si>
    <r>
      <rPr>
        <b/>
        <sz val="12"/>
        <rFont val="Times New Roman"/>
        <family val="1"/>
        <charset val="204"/>
      </rPr>
      <t xml:space="preserve">Бюджеттік бағдарламаның түпкілікті нәтижесі: </t>
    </r>
    <r>
      <rPr>
        <sz val="12"/>
        <rFont val="Times New Roman"/>
        <family val="1"/>
        <charset val="204"/>
      </rPr>
      <t xml:space="preserve"> </t>
    </r>
    <r>
      <rPr>
        <i/>
        <sz val="12"/>
        <rFont val="Times New Roman"/>
        <family val="1"/>
        <charset val="204"/>
      </rPr>
      <t>(түпкілікті нәтиже)</t>
    </r>
  </si>
  <si>
    <t>Бюджеттік кіші бағдарламаның сипаттамасы (негіздемесі): АИТВжұқтырған және ЖИТС-пен ауыратын науқастарға медициналық-әлеуметтік көмек көрсету, сондай-ақ республикалық ұйым ұсынатындарды қоспағанда, ЖИТС-пен күресу бойынша іс-шараларды жүргізу.</t>
  </si>
  <si>
    <t>жергілікті бюджет қаражаты есебінен</t>
  </si>
  <si>
    <t>Бюджеттік бағдарлама бойынша жалпы шығыстар</t>
  </si>
  <si>
    <r>
      <rPr>
        <b/>
        <sz val="12"/>
        <rFont val="Times New Roman"/>
        <family val="1"/>
        <charset val="204"/>
      </rPr>
      <t>Бюджеттік бағдарламаның коды мен атауы:</t>
    </r>
    <r>
      <rPr>
        <sz val="12"/>
        <rFont val="Times New Roman"/>
        <family val="1"/>
        <charset val="204"/>
      </rPr>
      <t xml:space="preserve"> </t>
    </r>
    <r>
      <rPr>
        <i/>
        <sz val="12"/>
        <rFont val="Times New Roman"/>
        <family val="1"/>
        <charset val="204"/>
      </rPr>
      <t>011 "Республикалық бюджет трансферттері есебінен"</t>
    </r>
  </si>
  <si>
    <t>ЖИТС-пен күресу жөніндегі іс-шаралар</t>
  </si>
  <si>
    <t>АИТВ-инфекциясының эпидемиологиялық қадағалау жөніндегі іс-шаралары</t>
  </si>
  <si>
    <r>
      <rPr>
        <b/>
        <sz val="12"/>
        <rFont val="Times New Roman"/>
        <family val="1"/>
        <charset val="204"/>
      </rPr>
      <t>Бюджеттік бағдарламаның коды мен атауы</t>
    </r>
    <r>
      <rPr>
        <sz val="12"/>
        <rFont val="Times New Roman"/>
        <family val="1"/>
        <charset val="204"/>
      </rPr>
      <t xml:space="preserve"> </t>
    </r>
    <r>
      <rPr>
        <i/>
        <sz val="12"/>
        <rFont val="Times New Roman"/>
        <family val="1"/>
        <charset val="204"/>
      </rPr>
      <t>015 "Жергілікті бюджет қаражаты есебінен"</t>
    </r>
  </si>
  <si>
    <t>мазмұнына қарай: Мемлекеттік функцияларды, өкілеттіктерді  жүзеге асыру және олардан туындайтын мемлекеттік қызметтерді ұсыну</t>
  </si>
  <si>
    <t xml:space="preserve">Бюджеттік кіші бағдарламаның сипаттамасы (негіздемесі): Павлодар облыстық ЖИТС-ті алдын-алу және күресу  бойынша орталығы КМҚК  қосымша енгізілген  2,25  штат бірлік қызметкерлеріне жалақы төлеу </t>
  </si>
  <si>
    <t>штаттық бірлік саны (жұқпалы аурулар дəрігері)</t>
  </si>
  <si>
    <t>Бюджеттік бағдарлама бойынша  шығыстар</t>
  </si>
  <si>
    <t xml:space="preserve">Павлодар облысының денсаулық сақтау басқармасы мемлекеттік мекемесі басшысының бұйрығымен бекітілді </t>
  </si>
  <si>
    <t xml:space="preserve">                     2019-2021 жылдарға арналған</t>
  </si>
  <si>
    <t>Бюджеттік бағдарламасының коды мен атауы:  016 "Азаматтарды емдеу үшін елді мекеннен тыс жерлерде тегін немесе жеңілдетілген жол жүрумен қамтамасыз ету"</t>
  </si>
  <si>
    <t>Бюджеттік бағдарламаның нормативтік-құқықтық негізі:  Қазақстан Республикасы Президентінің 2016 жылғы 15 қаңтардағы "2016-2019 жылдарға арналған "Денсаулық" Қазақстан Республикасы денсаулық сақтауды дамыту мемлекеттік бағдарламасын бекіту туралы" Жарлығы, Қазақстан Республикасы 2009 жылғы 15 қыркүйектегі "Халық денсаулығы және денсаулық сақтау жүйесі туралы" Кодексінің 88-89 бабы,Павлодар облыстық мәслихатының (VI сайланған, XXVI сессиясы) 2018 жылғы 13 желтоқсандағы "2019-2021 жылдарға арналған облыстық бюджеті туралы" №288/26 шешімі</t>
  </si>
  <si>
    <t>мемлекетік басқару деңгейіне қарай: облыстық бюджет</t>
  </si>
  <si>
    <t>іске асыру әдісіне байланысты:жеке</t>
  </si>
  <si>
    <r>
      <t xml:space="preserve">Бюджеттік бағдарламаның мақсаты: Елді мекеннен </t>
    </r>
    <r>
      <rPr>
        <sz val="12"/>
        <rFont val="Times New Roman"/>
        <family val="1"/>
        <charset val="204"/>
      </rPr>
      <t xml:space="preserve"> тыс жоғары мамандандырылған медициналық көмек алу үшін азаматтарға көлік шығындарын өтеу</t>
    </r>
  </si>
  <si>
    <r>
      <t>Бюджеттік бағдарламаның түпкілікті нәтижелері:</t>
    </r>
    <r>
      <rPr>
        <sz val="12"/>
        <rFont val="Times New Roman"/>
        <family val="1"/>
        <charset val="204"/>
      </rPr>
      <t xml:space="preserve"> Бөлінген бюджет қаражаты шеңберінде науқастарды республикалық медициналық ұйымдарға тегін немесе  жеңілдетілген жол жүрумен қамтамасыз ету - 100%.</t>
    </r>
  </si>
  <si>
    <t>011 Республикалық бюджет трансферттері есебінен</t>
  </si>
  <si>
    <t xml:space="preserve"> 015 жергілікті бюджет қаражаты есебінен </t>
  </si>
  <si>
    <r>
      <t xml:space="preserve">Бюджеттік бағдарламаның сипаттамасы (негіздемесі): </t>
    </r>
    <r>
      <rPr>
        <sz val="12"/>
        <rFont val="Times New Roman"/>
        <family val="1"/>
        <charset val="204"/>
      </rPr>
      <t>Республикалық медициналық ұйымдарда жоғары білікті медициналық көмек алу үшін науқастарды тегін немесе жеңілдетілген жол жүрумен қамтамасыз ету</t>
    </r>
  </si>
  <si>
    <t>Тегін немесе жеңілдетілген жол жүрумен қамтамасыз етілген науқастар саны</t>
  </si>
  <si>
    <t>Павлодар облысының денсаулық сақтау басқармасы</t>
  </si>
  <si>
    <t xml:space="preserve">мемлекеттік мекемесі басшысының  бұйрығымен бекітілді
 </t>
  </si>
  <si>
    <t>253 "Павлодар облысының денсаулық сақтау басқармасы" ММ</t>
  </si>
  <si>
    <t xml:space="preserve">253 "Павлодар облысының денсаулық сақтау басқармасы" ММ </t>
  </si>
  <si>
    <t>2019-2021 жылдарға арналған</t>
  </si>
  <si>
    <t>Бюджеттік бағдарламаның коды мен атауы: 018 «Денсаулық сақтау саласындағы ақпараттық-аналитикалық қызметтер»</t>
  </si>
  <si>
    <t>Іске асыру тәсіліне байланысты: Жеке</t>
  </si>
  <si>
    <t>Бюджеттік бағдарламаның мақсаты: денсаулық сақтау жүйесінің (электрондық денсаулық сақтау) ақпараттық инфрақұрылымын, медициналық статистиканы жетілдіру, ақпараттық бағдарламаларды іске асыру  арқылы денсаулық сақтау жүйесін дамытуға жәрдемдесу.</t>
  </si>
  <si>
    <t>Бюджеттік бағдарламаның  түпкілікті нәтижелері: Денсаулық сақтау саласындағы ведомстволық статистикалық байқауларды статистикалық әдіснаманың талаптарының сақталуын және медициналық ұйымдардан түсетін ақпараттарды 100% өңделуін жүзеге асыру.</t>
  </si>
  <si>
    <t>015 Жергілікті қаражаты бюджет есебінен</t>
  </si>
  <si>
    <t xml:space="preserve"> бюджеттік бағдарламаның коды мен атауы: 015 «Жергілікті бюджет қаражаты есебінен»</t>
  </si>
  <si>
    <t xml:space="preserve">Бюджеттік бағдарламаның негіздемесі сипаттамасы: Павлодар облысы халқының денсаулығының жай-күйі, денсаулық сақтау ұйымдарының қызметі, желілері, кадрлары туралы медициналық статистикалық деректерді жинау, өңдеу және талдауды ұйымдастыру </t>
  </si>
  <si>
    <t>Берілген аналитикалық анықтамалардың саны</t>
  </si>
  <si>
    <t>015 Жергілікті бюджет қаражаты  есебінен</t>
  </si>
  <si>
    <t>бұйрығына ___ қосымша
 бекітілді</t>
  </si>
  <si>
    <t xml:space="preserve">Павлодар облысының денсаулық сақтау басқармасы мемлекеттік мекемесі басшысының  </t>
  </si>
  <si>
    <t>Қазақстан Республикасы Денсаулық сақтау министрлігінің</t>
  </si>
  <si>
    <t>Бюджеттік бағдарламаның коды мен атауы:  027  Халыққа иммундық профилактика жүргізу үшін вакциналарды және басқа медициналық иммундық биологиялық препараттарды орталықтандырылған сатып алу және сақтау</t>
  </si>
  <si>
    <t>Бюджеттік бағдарламаның нормативтік құқықтық негізі:Қазақстан Республикасы  2009 жылғы 15 қыркүйектегі "Халық денсаулығы және денсаулық сақтау жүйесі туралы" Кодексі, Қазақстан Республикасы Президентінің 2016 жылғы 15 қаңтардағы "2016-2019 жылдарға арналған "Денсаулық" Қазақстан Республикасы денсаулық сақтауды дамыту мемлекеттік бағдарламасын бекіту туралы" Жарлығы, Қазақстан Республикасы Үкіметінің 2009 жылғы 15 желтоқсандағы "Тегін медицианлық көмектің кепілдік берілген көлемінің тізбесін бекіту туралы" №2136 Қаулысы, Қазақстан Республикасы Үкіметінің 2009 жылғы 30 желтоқсандағы "Қарсы профилактикалық егу жүргізілетін аурулардың тізбесін, оларды жүргізу ережесін және халықтың жоспарлы егілуге жатқызылатын топтарын бекіту туралы" №2295 Қаулысы, Қазақстан Республикасы Үкіметінің 2018 жылғы 7 желтоқсандағы "2019-2021 жылдарға арналған республикалық бюджет туралы Қазақстан Республикасы Заңын іске асыру туралы" №808 Қаулысы, Павлодар облыстық мәслихатының (VI  сайланған, XXVI сессиясы) 2018 жылғы 13 желтоқсандағы "2019-2021 жылдарға арналған облыстық бюджет туралы" №288/26 шешімі</t>
  </si>
  <si>
    <t>мемлекеттік басқару деңгейіне байланысты: облыстық бюджет</t>
  </si>
  <si>
    <t>Іске асыру тәсіліне байланысты: жеке</t>
  </si>
  <si>
    <t xml:space="preserve">Ағымдағы / даму: ағымдағы </t>
  </si>
  <si>
    <t>Бюджеттік бағдарламаның мақсаты: Павлодар облысы халқының денсаулығын жақсарту, вакцинамен басқарылатын жұқпалардың өршуін төмендету және жол бермеу.</t>
  </si>
  <si>
    <t>Бюджеттік бағдарламаның түпкілікті нәтижелері:</t>
  </si>
  <si>
    <t>Бір жасқа дейінгі  балаларды вакцинасымен қамту</t>
  </si>
  <si>
    <r>
      <t>Бюджеттік бағдарламаның сипаттамасы (негіздемесі):</t>
    </r>
    <r>
      <rPr>
        <sz val="12"/>
        <rFont val="Times New Roman"/>
        <family val="1"/>
        <charset val="204"/>
      </rPr>
      <t xml:space="preserve">Халыққа иммундық профилактика жүргізу үшін вакциналарды және басқа медициналық иммундық биологиялық препараттарды орталықтандырылған сатып алу </t>
    </r>
  </si>
  <si>
    <t xml:space="preserve">Бюджеттік бағдарламаның сипаттамасы (негіздемесі):Халыққа иммундық профилактика жүргізу үшін вакциналарды және басқа медициналық иммундық биологиялық препараттарды орталықтандырылған сатып алу </t>
  </si>
  <si>
    <t>А гепатитіне қарсы вакцинациялауға жататын контингент</t>
  </si>
  <si>
    <t>Сібір жарасына  қарсы вакцинациялауға жататын контингент</t>
  </si>
  <si>
    <t>Бюджеттік кіші бағдарлама коды мен атауы: 011 «Республикалық бюджет трансферттері есебінен»</t>
  </si>
  <si>
    <t xml:space="preserve">  Павлодар облысы  денсаулық сақтау басқармасы                                                             мемлекеттік мекемесі  басшысының                                                                                  201___ жылғы  «____»_________№ _____бұйрығымен бекітілді
</t>
  </si>
  <si>
    <t xml:space="preserve">Бюджеттік бағдарламаның нормативтік-құқықтық негізі:Қазақстан Республикасы Президентінің 2016 жылғы 15 қаңтардағы "2016-2019 жылдарға арналған "Денсаулық" Қазақстан Республикасы денсаулық сақтауды дамыту мемлекеттік бағдарламасын бекіту туралы" Жарлығы,  Қазақстан Республикасы 2011 жылғы 1 наурыздағы "Мемлекеттік мүлік туралы" №413 ІV Заңы, Қазақстан Республикасы 2009 жылғы 15 қыркүйектегі "Халық денсаулығы және денсаулық сақтау жүйесі туралы" Кодексінің 51- бабы, Қазақстан Республикасы Үкіметінің 2015 жылғы 31 желтоқсандағы "Азаматтық қызметшілерге, мемлекеттік бюджет қаражаты есебінен ұсталатын ұйымдардың қызметкерлеріне, қазыналық кәсіпорындардың қызметкерлеріне еңбекақы төлеу жүйесі туралы" №1193 Қаулысы, Қазақстан Республикасы Үкіметінің 2000 жылғы 22 қыркүйектегі "Мемлекеттік бюджеттің есебінен ұсталатын мемлекеттік мекемелер қызметкерлерінің, сондай-ақ Қазақстан Республикасының Парламенті депутаттарының  Қазақстан Республикасының шегінде  қызметтік іссапарлары туралы  ережені бекіту туралы" №1428 Қаулысы, Павлодар облыстық мәслихатының (VI  сайланған, XXVI сессиясы) 2018 жылғы 13 желтоқсандағы "2019-2021 жылдарға арналған облыстық бюджет туралы" №288/26 шешімі
</t>
  </si>
  <si>
    <t>Бюджеттік бағдарламаның сипаттамасы (негіздемесі): шұғыл медициналық көмекке үшін дәрілік заттарды жинақтау, жаңарту және ауыстыру</t>
  </si>
  <si>
    <t xml:space="preserve">Бюджеттік бағдарламаның түпкілікті  нәтижелері: төтенше жағдайлар кезінде  дәрі-дәрмектермен және медициналық тағайындау бұйымдар резервімен  100%.қамтамасыз ету </t>
  </si>
  <si>
    <t>бюджеттік кіші бағдарлама бойынша жалпы шығындар</t>
  </si>
  <si>
    <t xml:space="preserve"> Бюджеттік бағдарламаның коды мен атауы:015 «Жергілікті бюджет қаражаты есебінен»</t>
  </si>
  <si>
    <t>Бюджеттік бағдарламаның сипаттамасы (негіздемесі): шұғыл медициналық көмек үшін дәрілік заттарды жинақтау, жаңарту және ауыстыру</t>
  </si>
  <si>
    <t>«Мекемеге жүктелген функцияларды орындау үшін "облыстық арнайы медициналық жабдықтау базасы" мемлекеттік мекемесін ұстау</t>
  </si>
  <si>
    <t>Павлодар облысы денсаулық сақтау басқармасы мемлекеттік мекемесі басшысының бұйрығына ____ қосымша</t>
  </si>
  <si>
    <t xml:space="preserve">Павлодар облысы денсаулық сақтау басқармасы мемлекеттік мекемесі басшысының  </t>
  </si>
  <si>
    <t xml:space="preserve">«Келісілді»
Қазақстан Республикасы Денсаулық сақтау министрлігінің
Вице-министрі
_____________________________А.В.Цой
МО
</t>
  </si>
  <si>
    <t>253 "Павлодар облысының денсаулы қсақтау басқармасы" ММ</t>
  </si>
  <si>
    <t>Бюджеттік бағдарламаның коды мен атауы: 042 «Сот шешімінің негізінде жүзеге асырылатын жыныстық ниетті төмендететін медициналық ұйымының іс-шараларын өткізу»</t>
  </si>
  <si>
    <t>«Бюджеттік бағдарламаның нормативтік-құқықтық негізі: Қазақстан Республикасы 2009 жылғы 15 қыркүйектегі "Халық денсаулығы және денсаулық сақтау жүйесі туралы" Кодексі, Қазақстан Республикасы Президентінің 2016 жылғы 15 қаңтардағы "2016-2019 жылдарға арналған " Денсаулық" Қазақстан Республикасы денсаулық сақтауды  дамыту мемлекеттік бағдарламасын бекіту туралы" Жарлығы, Қазақстан Республикасы Үкіметінің 2009 жылғы 15 желтоқсандағы "Тегін медициналық көмектің кепілдік берілген көлемінің тізбесін бекіту туралы" №2136 қаулысы, Қазақстан Республикасы Денсаулық сақтау министрінің 2017 жылғы 15 маусымдағы "Химиялық кастрациялауды қолдану қағидаларын бекіту туралы" №423 бұйрығы, Қазақстан Республикасы Үкіметінің 2018 жылғы 7 желтоқсандағы " 2019-2021 жылдарға арналған республикалық бюджет туралы" Қазақстан Республикасының Заңын іске асыру туралы" №808 қаулысы</t>
  </si>
  <si>
    <r>
      <t>Бюджеттік бағдарламаның түпкілікті нәтижелері:</t>
    </r>
    <r>
      <rPr>
        <sz val="12"/>
        <rFont val="Times New Roman"/>
        <family val="1"/>
        <charset val="204"/>
      </rPr>
      <t xml:space="preserve"> сексуалды артықшылықтың бұзылуынан зардап шеккен адамдарда декомпенсациялардың жай-күйін болдырмау мақсатында химиялық кастрацияға арналған препараттарды 100% қамтамасыз ету</t>
    </r>
  </si>
  <si>
    <t>Бюджеттік бағдарламаның сипаттамасы (негіздемесі): химиялық кастрация өткізу үшін антиборогендік препараттармен қамтамасыз ету</t>
  </si>
  <si>
    <t>Бюджеттік кіші бағдарламаның коды мен атауы: 011 «Республикалық бюджет трансферттері есебінен»</t>
  </si>
  <si>
    <t>Бюджеттік кіші бағдарлама бойынша шығындар</t>
  </si>
  <si>
    <t>253 "Павлодар облысы денсаулық сақтау басқармасы" мемлекеттік мекемесі</t>
  </si>
  <si>
    <r>
      <rPr>
        <b/>
        <sz val="14"/>
        <color theme="1"/>
        <rFont val="Times New Roman"/>
        <family val="1"/>
        <charset val="204"/>
      </rPr>
      <t>Бюджеттік бағдарламаның коды мен атауы</t>
    </r>
    <r>
      <rPr>
        <sz val="14"/>
        <color theme="1"/>
        <rFont val="Times New Roman"/>
        <family val="1"/>
        <charset val="204"/>
      </rPr>
      <t xml:space="preserve">  043 "Техникалық және кәсіптік, орта білімнен кейінгі білім беру бағдарламалары бойынша білім алушыларға әлеуметтік қолдау көрсету  ұйымдарында мамандар даярлау"   </t>
    </r>
  </si>
  <si>
    <r>
      <rPr>
        <b/>
        <sz val="14"/>
        <color theme="1"/>
        <rFont val="Times New Roman"/>
        <family val="1"/>
        <charset val="204"/>
      </rPr>
      <t>Бюджеттік бағдарламаның нормативтік-құқықтық негізі:</t>
    </r>
    <r>
      <rPr>
        <sz val="14"/>
        <color theme="1"/>
        <rFont val="Times New Roman"/>
        <family val="1"/>
        <charset val="204"/>
      </rPr>
      <t xml:space="preserve"> Қазақстан Республикасы Президентінің 2016 жылғы 15 қаңтардағы "2016-2019 жылдарға арналған "Денсаулық" Қазастан Республикасы денсаулық сақтауды дамыту мемлекеттік бағдарламасын бекіту туралы" Жарлығы, Қазақстан Республикасы 2011 жылғы 1 наурыздағы "Мемлекеттік мүлік туралы" №413 -IV Заңы, Қазақстан Республикасы 2009 жылғы 15 қыркүйектегі "Халық денсаулығы және денсаулық сақтау жүйесі туралы" Кодексінің 175-бабы, Қазақстан Республикасы Үкіметінің 2015 жылғы 31 желтоқсандағы "Азаматтық қызметшілерге,мемлекеттік бюджет қаражаты есебінен ұсталатын ұйымдардың қызметкерлеріне, қазыналық кәсіпорындардың қызметкерлеріне еңбекақы төлеу жүйесі туралы" №1193 Қаулысы, Қазақстан Республикасы Үкіметінің 2000 жылғы 22 қыркүйектегі "Мемлекеттік бюджеттің есебінен ұсталатын мемлекеттік мекемелер  қызметкерлерінің , сондай-ақ Қазақстан Республикасының Парламенті депутаттарының Қазақстан Республикасының шегіндегі қызметтік іссапарлары туралы ережені бекіту туралы" №1428 Қаулысы,Павлодар облыстық мәслихатының (VI  сайланған, XXVI сессиясы) 2018 жылғы 13 желтоқсандағы "2019-2021 жылдарға арналған облыстық бюджет туралы" №288/26 шешімі</t>
    </r>
  </si>
  <si>
    <t xml:space="preserve">Облыстық   бюджет                                                         </t>
  </si>
  <si>
    <t xml:space="preserve">ағымдағы бюджеттік бағдарлама       </t>
  </si>
  <si>
    <r>
      <rPr>
        <b/>
        <sz val="14"/>
        <color theme="1"/>
        <rFont val="Times New Roman"/>
        <family val="1"/>
        <charset val="204"/>
      </rPr>
      <t>Бюджеттік бағдарламаның мақсаты:</t>
    </r>
    <r>
      <rPr>
        <sz val="14"/>
        <color theme="1"/>
        <rFont val="Times New Roman"/>
        <family val="1"/>
        <charset val="204"/>
      </rPr>
      <t xml:space="preserve"> Павлодар облысы халқының денсаулығын жақсарту.</t>
    </r>
  </si>
  <si>
    <r>
      <rPr>
        <b/>
        <sz val="14"/>
        <color theme="1"/>
        <rFont val="Times New Roman"/>
        <family val="1"/>
        <charset val="204"/>
      </rPr>
      <t>Бюджеттік бағдарламаның түпкілікті нәтижесі:</t>
    </r>
    <r>
      <rPr>
        <sz val="14"/>
        <color theme="1"/>
        <rFont val="Times New Roman"/>
        <family val="1"/>
        <charset val="204"/>
      </rPr>
      <t xml:space="preserve"> Кәсіби даярлау жүйесінің тиімділігін құру, медициналық ұйымдарды білікті кадрлармен қамтамасыз ету. Жұмыспен қамту пайызы - 82%, түлектерді жұсмыспен қамту - 100%
Бюджеттік бағдарламаның сипаттау: Мемлекеттік тапсырыс беру шегінде бағдарлама орта буын медициналық мамандарын сапалы даярлау үшін қарастырылған.</t>
    </r>
  </si>
  <si>
    <r>
      <rPr>
        <b/>
        <sz val="14"/>
        <color theme="1"/>
        <rFont val="Times New Roman"/>
        <family val="1"/>
        <charset val="204"/>
      </rPr>
      <t>Бюджеттік бағдарламаның сипаттамасы (негіздеме):</t>
    </r>
    <r>
      <rPr>
        <sz val="14"/>
        <color theme="1"/>
        <rFont val="Times New Roman"/>
        <family val="1"/>
        <charset val="204"/>
      </rPr>
      <t xml:space="preserve"> бағдарлама мемлекеттік тапсырыс шеңберінде орта буын сапалы медицина мамандарын дайындау үшін қарастырылған</t>
    </r>
  </si>
  <si>
    <t>011-Республикалық бюджет трансферттері есебінен</t>
  </si>
  <si>
    <t>015 -Жергілікті бюджет қаражаты есебінен</t>
  </si>
  <si>
    <t>Бюджеттік бағдарлама бойынша жалпы шығын</t>
  </si>
  <si>
    <t>015 Жергілікті  бюджет қаражаты есебінен</t>
  </si>
  <si>
    <t>бюджеттік бағдарлама бойынша  жалпы шығындары</t>
  </si>
  <si>
    <t>Бюджеттік кіші бағдарламаның коды мен атауы: 015 "Жергілікті бюджет қаражаты есебінен"</t>
  </si>
  <si>
    <t>ағымдағы/даму: ағымдағы бюджеттік бағдарлама</t>
  </si>
  <si>
    <t>253 "Павлодар облысының денсаулық сақтау басқармасы" мемлекеттік мекемесі</t>
  </si>
  <si>
    <r>
      <rPr>
        <b/>
        <sz val="14"/>
        <color theme="1"/>
        <rFont val="Times New Roman"/>
        <family val="1"/>
        <charset val="204"/>
      </rPr>
      <t>Бюджеттік бағдарламаның нормативтік-құқықтық негізі:</t>
    </r>
    <r>
      <rPr>
        <sz val="14"/>
        <color theme="1"/>
        <rFont val="Times New Roman"/>
        <family val="1"/>
        <charset val="204"/>
      </rPr>
      <t xml:space="preserve"> Қазақстан Республикасы Президентінің 2016 жылғы 15 қаңтардағы "2016-2019 жылдарға арналған "Денсаулық" Қазақстан Республикасы денсаулық сақтауды дамыту мемлекеттікбағдарламасын бекіту туралы " Жарлығы, Қазақстан Республикасы 2011 жылғы 1 наурыздағы "Мемлекеттік мүлік туралы №413-IV Заңы, Қазақстан Республикасы 2016 жылғы 9 сәуірдегі "Білім туралы" Заңы, Қазақстан Республикасы 2010 жылғы 2 ақпандағы Бюджет Кодексінің 54-бабы,Қазақстан Республикасы 2009 жылғы 15 қыркүйектегі "Халық денсаулығы және денсаулық сақтау жүйесі туралы" Кодексінің 175-бабы, Қазақстан Республикасы Үкіметінің 2008 жылғы 23 қаңтардағы "Жоғары білім алуға ақы төлеу үшін білім беру грантын беру ережесін бекіту туралы" №58 қаулысы, Павлодар облыстық мәслихатының (VI  сайланған, XXVI сессиясы) 2018 жылғы 13 желтоқсандағы "2019-2021 жылдарға арналған облыстық бюджет туралы" №288/26 шешімі</t>
    </r>
  </si>
  <si>
    <r>
      <rPr>
        <b/>
        <sz val="14"/>
        <color theme="1"/>
        <rFont val="Times New Roman"/>
        <family val="1"/>
        <charset val="204"/>
      </rPr>
      <t>Бюджеттік бағдарламаның мақсаты:</t>
    </r>
    <r>
      <rPr>
        <sz val="14"/>
        <color theme="1"/>
        <rFont val="Times New Roman"/>
        <family val="1"/>
        <charset val="204"/>
      </rPr>
      <t xml:space="preserve"> Павлодар облысы халқының денсаулығын жақсарту. </t>
    </r>
  </si>
  <si>
    <r>
      <rPr>
        <b/>
        <sz val="14"/>
        <color theme="1"/>
        <rFont val="Times New Roman"/>
        <family val="1"/>
        <charset val="204"/>
      </rPr>
      <t>Бюджеттік бағдарламаның түпкілікті нәтижесі:</t>
    </r>
    <r>
      <rPr>
        <sz val="14"/>
        <color theme="1"/>
        <rFont val="Times New Roman"/>
        <family val="1"/>
        <charset val="204"/>
      </rPr>
      <t xml:space="preserve"> Жоғары оқу орындарында оқуүшін түсетін үміткерлерге конкурс негізінде білім беру гранттарын алу - 100%
</t>
    </r>
  </si>
  <si>
    <t xml:space="preserve">Бюджеттік кіші бағдарлама жалпы шығындар </t>
  </si>
  <si>
    <t>Бюджеттік бағдарламаның сипаттамасы (негіздеме): Салалық мамандардың денсаулық сақтау ұйымдарын саланың қажеттілігіне сәйкес штатын құрастыру</t>
  </si>
  <si>
    <t>Павлодар облысының денсаулық сақтау басқармасы мемлекеттік мекемесі басшысының</t>
  </si>
  <si>
    <t>«Бюджеттік бағдарламаның нормативтік-құқықтық негізі:Қазақстан Республикасы 2009 жылғы 15 қыркүйектегі "Халық денсаулығы және денсаулық сақтау жүйесі туралы" Кодексі, Қазақстан Республикасының 2016 жылғы 29 қарашадағы"Республикалық және облыстық бюджеттер, республикалық маңызы бар қалалар, Астана бюджеттері арасындағы 2017-2019 жылдарға арналған жалпы сипаттағы трансферттердің көлемі туралы" №24-VI Заңы, Қазақстан Республикасы Үкіметінің 2018 жылғы 7 желтоқсандағы "2019-2021 жылдарға арналған республикалық бюджеті туралы" Қазақстан Республикасының Заңын іске асыру туралы" №808 Қаулысы, Павлодар облыстық мәслихатының (VI  сайланған, XXVI сессиясы) 2018 жылғы 13 желтоқсандағы "2019-2021 жылдарға арналған облыстық бюджет туралы" №288/26 шешімі</t>
  </si>
  <si>
    <r>
      <t xml:space="preserve">Бюджеттік бағдарламаның мақсаты: </t>
    </r>
    <r>
      <rPr>
        <sz val="12"/>
        <rFont val="Times New Roman"/>
        <family val="1"/>
        <charset val="204"/>
      </rPr>
      <t>медициналық қызмет көрсету сапасын арттыру жағдайын құру мақсатында денсаулық сақтау ұйымдарының материалдық-техникалық жағдайын жақсарту.</t>
    </r>
  </si>
  <si>
    <t>Бюджеттік бағдарламаның сипаттамасы (негіздемесі): денсаулық сақтау нысандарын  материалдық-техникалық базасын нығайту</t>
  </si>
  <si>
    <t>Бюджеттік бағдарламаның  түпкіліктінәтижелері:</t>
  </si>
  <si>
    <t>Бюджет кіші бағдарламасының коды мен атауы: 011 «Республикалық бюджет трансферттері есебінен»</t>
  </si>
  <si>
    <t>мазмұнына қарай:трансферттер және бюджеттік субсидияларды беру</t>
  </si>
  <si>
    <t>онкологиялық диспансерлерді материалдық-техникамен жабдықтау</t>
  </si>
  <si>
    <t>Бюджеттік кіші бағдарламаның сипаттамасы (негіздемесі): денсаулық сақтау нысандарын материалдық-техникалық базасын нығайту</t>
  </si>
  <si>
    <t>Бюджеттік бағдарламаның сипаттамасы (негіздемесі): денсаулық сақтау нысандарын материалдық-техникалық базасын нығайту</t>
  </si>
  <si>
    <t>күрделі жөндеуге жататын денсаулық сақтау нысандарының саны</t>
  </si>
  <si>
    <t>жобалық-сметалық құжаттаманы әзірлеу үшін денсаулық сақтау нысандарының саны</t>
  </si>
  <si>
    <t>Жергілікті бюджет есебінен медициналық техниканы және құралдарды сатып алу</t>
  </si>
  <si>
    <t>автокөлікті және санитарлық автокөлікті сатып алу</t>
  </si>
  <si>
    <t>лифттерді сатып алу</t>
  </si>
  <si>
    <t>ұйымдастыру техникасын сатып алу</t>
  </si>
  <si>
    <t>басқа да құралдарды сатып алу</t>
  </si>
  <si>
    <t>материалдық емес активтерді сатып алу</t>
  </si>
  <si>
    <t>253 " Павлодар облысының денсаулық сақтау басқармасы" ММ</t>
  </si>
  <si>
    <r>
      <rPr>
        <b/>
        <sz val="12"/>
        <rFont val="Times New Roman"/>
        <family val="1"/>
        <charset val="204"/>
      </rPr>
      <t>бюджеттік бағдарламасының коды мен атауы:</t>
    </r>
    <r>
      <rPr>
        <i/>
        <sz val="12"/>
        <rFont val="Times New Roman"/>
        <family val="1"/>
        <charset val="204"/>
      </rPr>
      <t xml:space="preserve">     "Ана мен баланы қорғау бойынша қызметтер"</t>
    </r>
  </si>
  <si>
    <t xml:space="preserve">Бюджеттік бағдарламаның нормативтік-құқықтық негізі: ҚР Президентінің 2016 жылғы 15 қаңтардағы 2016-2019 жылдарға арналған "Денсаулық" Қазақстан Республикасы денсаулық сақтауды дамыту мемлекеттік бағдарламасын бекіту туралы" Жарлығы,Қазақстан Республикасы 2009 жылғы 15 қыркүйектегі "Халық денсаулығы және денсаулық сақтау жүйесі туралы" Кодексінің 89 бабы,Қазақстан Республикасы Үкіметінің 2015 жылғы 31 желтоқсандағы "Азаматтық қызметшілерге, мемлекеттік бюджет қаражаты есебінен ұсталатын ұйымдардың қызметкерлеріне, қазыналық кәсіпорындардың қызметкерлеріне еңбекақы төлеу жүйесі туралы" №1193 Қаулысы, Қазақстан Республикасы Үкіметінің 2000 жылғы 22 қыркүйектегі "Мемлекеттік бюджеттің есебінен ұсталатын мемлекеттік мекемелер қызметкерлерінің, сондай-ақ Қазақстан Республикасының Парламенті депутаттарының  Қазақстан Республикасының шегінде  қызметтік іссапарлары туралы  ережені бекіту туралы" №1428 Қаулысы, Қазақстан Республикасы Үкіметінің 2002 жылғы 26 қаңтардағы "Республиканың мемлекеттік денсаулық сақтау ұйымдарында тамақтанудың заттай нормаларын және жұмсақ мүкәммалмен жабдықтаудың ең төменгі нормаларын бекіту туралы " №128 қаулысы, "Павлодар облыстық мәслихатының (VI сайланған, XXVI сессиясы) 2018 жылғы 13 желтоқсандағы "2019-2021 жылдарға арналған облыстық бюджеті туралы" №288/26 шешімі
</t>
  </si>
  <si>
    <t>мемлекеттік басқару деңгейіне байланысты: облыстық</t>
  </si>
  <si>
    <r>
      <t xml:space="preserve">іске асыру әдісіне байланысты: </t>
    </r>
    <r>
      <rPr>
        <i/>
        <sz val="12"/>
        <color indexed="8"/>
        <rFont val="Times New Roman"/>
        <family val="1"/>
        <charset val="204"/>
      </rPr>
      <t xml:space="preserve">жеке </t>
    </r>
  </si>
  <si>
    <t>Бюджеттік бағдарламаның мақсаты: әлеуметтік міндеттерді шешу, облыс балалардың денсаулығын сақтау бағдарламаларын орындау. Туғаннан төрт жасқа дейінгі психикалық және физикалық дамуында ақаулары бар балалармен емдеу-сауықтыру жұмыстарын жүзеге асыру</t>
  </si>
  <si>
    <r>
      <t xml:space="preserve">Бюджеттік бағдарламаның түпкілікті нәтижесі: </t>
    </r>
    <r>
      <rPr>
        <sz val="12"/>
        <rFont val="Times New Roman"/>
        <family val="1"/>
        <charset val="204"/>
      </rPr>
      <t>Жетім балалардың орташа жылдық санын медициналық көмекті пен педагогикалық тәрбиемен қамтамасыз ету - 100%.</t>
    </r>
  </si>
  <si>
    <t>Бюджеттік бағдарламаның сипаттамасы (негіздемесі): Жетім балаларды, ата-анасының қамқорлығынсыз қалған балаларды, жүйке-психикалық бұзылулары бар балаларды ұстау, педагогикалық тәрбиелеу, профилактикалық, емдеу-сауықтыру, оңалту көмегін көрсету</t>
  </si>
  <si>
    <t xml:space="preserve">Бюджеттік  кіші бағдарлама бойынша шығыстар </t>
  </si>
  <si>
    <t>Бюджеттік кіші бағдарлама бойынша жалпы шығысдар</t>
  </si>
  <si>
    <r>
      <rPr>
        <b/>
        <sz val="12"/>
        <rFont val="Times New Roman"/>
        <family val="1"/>
        <charset val="204"/>
      </rPr>
      <t>Бюджеттің  кіші бағдарламасының коды мен атауы</t>
    </r>
    <r>
      <rPr>
        <sz val="12"/>
        <rFont val="Times New Roman"/>
        <family val="1"/>
        <charset val="204"/>
      </rPr>
      <t xml:space="preserve"> </t>
    </r>
    <r>
      <rPr>
        <i/>
        <sz val="12"/>
        <rFont val="Times New Roman"/>
        <family val="1"/>
        <charset val="204"/>
      </rPr>
      <t>015 "Жергілікті бюджет қаражаты есебінен"</t>
    </r>
  </si>
  <si>
    <t>Ағымдағы/даму: ағымдағы</t>
  </si>
  <si>
    <t>Облыстық балалар үйіндегі балалардың орташа жылдық саны</t>
  </si>
  <si>
    <t>Бюджетік кіші бағадалама бойынша шығыстар</t>
  </si>
  <si>
    <t>Бюджеттік кіші  бағдарлама бойынша жалпы шығысдар</t>
  </si>
  <si>
    <t xml:space="preserve">Павлодар облысының денсаулық сақтау басқармасы мемлекеттік мекемесі  басшысының </t>
  </si>
  <si>
    <t>Бюджеттік бағдарламаның коды мен атауы: 041 «Облыстардың жергілікті өкілді органдарының шешімі бойынша тегін медициналық көмектің кепілдік берілген көлемін қосымша қамтамасыз ету»</t>
  </si>
  <si>
    <t xml:space="preserve">Іске асыру тәсіліне байланысты: </t>
  </si>
  <si>
    <t>Жеке</t>
  </si>
  <si>
    <r>
      <t>Бюджеттік бағдарламаның мақсаты: М</t>
    </r>
    <r>
      <rPr>
        <sz val="14"/>
        <rFont val="Times New Roman"/>
        <family val="1"/>
        <charset val="204"/>
      </rPr>
      <t>едициналық көмектің қолжетімділігі мен сапасын жақсарту. Ауруларды диагностикалаудың, емдеудің және оңалтудың тиімді жүйесін қамтамасыз ету, ересектер мен балаларға тәулік бойы жедел медициналық көмек көрсету, амбулаторлық деңгейде сирек орфагендік ауыратын жеке санаттағы азаматтардың денсаулығын жақсарту; сапалы тамақтану арқылы балалардың денсаулығын жақсарту.</t>
    </r>
    <r>
      <rPr>
        <b/>
        <sz val="14"/>
        <rFont val="Times New Roman"/>
        <family val="1"/>
        <charset val="204"/>
      </rPr>
      <t xml:space="preserve">
</t>
    </r>
  </si>
  <si>
    <t>Қайта енгізілген жедел медициналық жәрдем бригадаларын ұстауға арналған штат бірлік саны</t>
  </si>
  <si>
    <t>Жергілікті бюджет қаражаты  есебінен</t>
  </si>
  <si>
    <r>
      <rPr>
        <b/>
        <sz val="14"/>
        <rFont val="Times New Roman"/>
        <family val="1"/>
        <charset val="204"/>
      </rPr>
      <t xml:space="preserve">Бюджеттік бағдарламаның түпкілікті нәтижелері: </t>
    </r>
    <r>
      <rPr>
        <sz val="14"/>
        <rFont val="Times New Roman"/>
        <family val="1"/>
        <charset val="204"/>
      </rPr>
      <t>Азаматтардың тегін медициналық көмектің кепілдік берілген көлеміне құқығы 100%, дәрі-дәрмектерді уақтылы қамтамасыз ету-100 %.2019 жылы жедел медициналық жәрдемді шақыру және келу орнынан сәтінен уақытын сақтау-кем дегенде 90,4%, 2020- ж.-90,4%, 2021 ж.-90,4%</t>
    </r>
  </si>
  <si>
    <t xml:space="preserve">Бюджеттік бағдарламаның сипаттамасы (негіздемесі): Республикалық деңгейде көрсетілгендерді қоспағанда, медициналық оңалту және қалпына келтіру емін көрсету, қатерлі ісіктерден зардап шегетін адамдарға паллиативтік көмекті және адамдарға мейірбикелік күтімді қоспағанда, адамдарға паллиативтік көмек көрсету. Республикалық деңгейде көрсетілгендерді қоспағанда, халыққа жедел медициналық көмек көрсету бағдарлама бойынша жоспарланған шығыстар жаңадан енгізілген жедел медициналық көмек бригадаларын ұстауға көзделген.Дәрілік көмек алуда, әсіресе халықтың қорғалмаған жіктеріне, аурулардың түрлері бойынша науқастардың дәрі-дәрмектерді тегін алуға тең қол жеткізуіне мемлекеттік кепілдіктерді жүзеге асыру.
</t>
  </si>
  <si>
    <t xml:space="preserve"> Халықтың жекелеген санаттарын балалар мен емдік тамақтанудың дәрілік заттармен және мамандандырылған өнімдерімен амбулаторлық деңгейде қамтамасыз етілген</t>
  </si>
  <si>
    <t>Павлодар облысының денсаулық сақтау басқармасы мемлекеттік мекемесі  басшысының</t>
  </si>
  <si>
    <t xml:space="preserve">253"Павлодар облысының денсаулық сақтау басқармасы" ММ </t>
  </si>
  <si>
    <t xml:space="preserve">253" Павлодар облысының денсаулық сақтау басқармасы" ММ </t>
  </si>
  <si>
    <r>
      <rPr>
        <b/>
        <sz val="12"/>
        <rFont val="Times New Roman"/>
        <family val="1"/>
        <charset val="204"/>
      </rPr>
      <t>бюджеттік бағдарламасының коды мен атауы:</t>
    </r>
    <r>
      <rPr>
        <i/>
        <sz val="12"/>
        <rFont val="Times New Roman"/>
        <family val="1"/>
        <charset val="204"/>
      </rPr>
      <t xml:space="preserve">  003 "Біліктілікті арттыру және кадрларды қайта даярлдау"</t>
    </r>
  </si>
  <si>
    <r>
      <t>Бюджеттік бағдарламаның мақсаты: Павлодар облысы</t>
    </r>
    <r>
      <rPr>
        <sz val="12"/>
        <rFont val="Times New Roman"/>
        <family val="1"/>
        <charset val="204"/>
      </rPr>
      <t xml:space="preserve"> халқының денсаулығын жақсарту</t>
    </r>
  </si>
  <si>
    <r>
      <t xml:space="preserve">Бюджеттік бағдарламаның түпкілікті қорытындысы: </t>
    </r>
    <r>
      <rPr>
        <sz val="12"/>
        <rFont val="Times New Roman"/>
        <family val="1"/>
        <charset val="204"/>
      </rPr>
      <t xml:space="preserve"> медицина және фармацевтика кадрларының қажеттілігін анықтау, жоғары және орта білімі бар мамандарды даярлауды және біліктілігін арттыруды жоспарлау, қоғамның қажеттілігіне жауап беретін, саланың білікті кадрлармен қамтамасыз ету. Қорытынды бақылау нәтижелері бойынша тыңдаушылардың үлгерімі 100% құрайды.</t>
    </r>
  </si>
  <si>
    <t>Бюджеттік бағдарламаның сипаттамасы (негіздемесі): саланың қажеттілігіне сәйкес профиль бойынша облыстың денсаулық сақтау ұйымдарының қызметкерлердің біліктілігін арттыру және қайта даярлау бойынша қызметтер</t>
  </si>
  <si>
    <r>
      <rPr>
        <b/>
        <sz val="12"/>
        <rFont val="Times New Roman"/>
        <family val="1"/>
        <charset val="204"/>
      </rPr>
      <t>Бюджеттік кіші  бағдарламасының коды мен атауы</t>
    </r>
    <r>
      <rPr>
        <sz val="12"/>
        <rFont val="Times New Roman"/>
        <family val="1"/>
        <charset val="204"/>
      </rPr>
      <t xml:space="preserve"> </t>
    </r>
    <r>
      <rPr>
        <i/>
        <sz val="12"/>
        <rFont val="Times New Roman"/>
        <family val="1"/>
        <charset val="204"/>
      </rPr>
      <t>015 "Жергілікті бюджет қаражаты есебінен"</t>
    </r>
  </si>
  <si>
    <t>Бюджеттік  кіші бағдарлама бойынша шығыстар</t>
  </si>
  <si>
    <t>жетілдіру курсынан өткен орта медициналық персоналдың саны</t>
  </si>
  <si>
    <t xml:space="preserve">Павлодар облысы  денсаулық сақтау басқармасы мемелкеттік мекемесі басшысының </t>
  </si>
  <si>
    <t>№_____ бұйрығымен бекітілді</t>
  </si>
  <si>
    <r>
      <t xml:space="preserve">Бюджеттік бағдарламаның коды және атауы </t>
    </r>
    <r>
      <rPr>
        <sz val="14"/>
        <color theme="1"/>
        <rFont val="Times New Roman"/>
        <family val="1"/>
        <charset val="204"/>
      </rPr>
      <t>001 "Денсаулық сақтау саласында жергілікті деңгейде мемлекеттік саясатты іске асыру бойынша қызметтер"</t>
    </r>
  </si>
  <si>
    <t xml:space="preserve">Бюджеттік бағдарламаның нормативті құқықтық негізі:Қазақстан Республикасы 2009 жылғы 15 қыркүйектегі "Халық денсаулығы және денсаулық сақтау жүйесі туралы" Кодексі, Қазақстан Республикасының 2001 жылғы 23 қаңтардағы "Қазақстан Республикасында жергілікті мемлекеттік басқару және өзін-өзі басқару туралы" Заңы, *****Қазақстан Республикасы Үкіметінің 2015 жылғы 31 желтоқсандағы "Азаматтық қызметшілерге, мемлекеттік бюджет қаражаты есебінен ұсталатын ұйымдардың қызметкерлеріне, қазыналық кәсіпорындардың қызметкерлеріне еңбекақы төлеу жүйесі туралы" №1193 Қаулысы, </t>
  </si>
  <si>
    <t xml:space="preserve">Жеке       </t>
  </si>
  <si>
    <t xml:space="preserve">011-Республикалық бюджет трансферттер есебінен </t>
  </si>
  <si>
    <t>015-жергілікті бюджет қаражаты есебінен</t>
  </si>
  <si>
    <t xml:space="preserve">Бюджеттік бағдарлама бойынша жалпы  шығыстар </t>
  </si>
  <si>
    <t>штаттық бірлік саны</t>
  </si>
  <si>
    <t>кадрларды қайта даярлау курсынан өткен қызметкерлердің саны</t>
  </si>
  <si>
    <t>біліктілігін арттыру курсына жіберілген қызметкерлердің саны</t>
  </si>
  <si>
    <t>мемлекеттік тіл оқуына жіберілген қызметкерлер саны</t>
  </si>
  <si>
    <t>ағылшын тілі оқуына жіберілген қызметкерлер саны</t>
  </si>
  <si>
    <t>НҚА мемлекеттік қызмет регламенттерін әзірлеу және бекіту</t>
  </si>
  <si>
    <t>фармацевтикалық және медициналық қызметіне лицензиялар беру</t>
  </si>
  <si>
    <t>мемлекеттік кәсіпорындары басшыларының аттестациясы</t>
  </si>
  <si>
    <t>мемлекеттік кәсіпорындардың басшыларының бос лауазымына орналасу бойынша конкурстар өткізу</t>
  </si>
  <si>
    <t xml:space="preserve">жұқтыру қаупі жоғары осал топтары үшін АИТВ/ЖИТС алдын алу бойынша іс шаралар </t>
  </si>
  <si>
    <t>Халық арасында АИТВ/ЖИТС профилактикасы бойынша іс шаралар</t>
  </si>
  <si>
    <t>Эпидемиологиялық қадағалау шолғыншы өткізу және АИТВ - инфекциясын эпидемиологиялық қадағалау бойынша іс шаралар</t>
  </si>
  <si>
    <r>
      <rPr>
        <b/>
        <sz val="14"/>
        <color theme="1"/>
        <rFont val="Times New Roman"/>
        <family val="1"/>
        <charset val="204"/>
      </rPr>
      <t>Бюджеттік бағдарламаның коды мен атауы</t>
    </r>
    <r>
      <rPr>
        <sz val="14"/>
        <color theme="1"/>
        <rFont val="Times New Roman"/>
        <family val="1"/>
        <charset val="204"/>
      </rPr>
      <t xml:space="preserve"> 096 "Мемлекеттік-жеке меншік әріптестік жобалары бойынша мемлекеттік міндеттемелерді орындау"</t>
    </r>
  </si>
  <si>
    <t xml:space="preserve">мемлекеттік-жеке меншік әріптестік жобасы бойынша мемлекеттік міндеттемелер қабылданатын жобалардың саны </t>
  </si>
  <si>
    <r>
      <rPr>
        <b/>
        <sz val="14"/>
        <color theme="1"/>
        <rFont val="Times New Roman"/>
        <family val="1"/>
        <charset val="204"/>
      </rPr>
      <t>Бюджеттік бағдарламаның нормативтік-құқықтық негізі:</t>
    </r>
    <r>
      <rPr>
        <sz val="14"/>
        <color theme="1"/>
        <rFont val="Times New Roman"/>
        <family val="1"/>
        <charset val="204"/>
      </rPr>
      <t xml:space="preserve"> Қазақстан Республикасы Бюджет кодексі, Қазақстан Республикасының 2015 жылғы 31 қазандағы "Мемлекеттік жеке меншік әріптестік туралы" №379-V ҚРЗ, Қазақстан РеспубликасыҰлттық экономика министрі м.а.  2015 жылғы 25 қарашадағы "Мемлекеттікжеке меншік әріптестік жобаларын жоспарлаудың және іске асырудың кейбір мәселелері туралы" №725 бұйрығы, Қазақстан Республикасы Ұлттық экономика министрінің 2014 жылғы 30 желтоқсандағы "Бюджеттік бағдарламаларды (кіші бағдарламаларды)әзірлеу және бекіту (қайта бекіту) қағидаларын және олардың мазмұнына қойылатын талаптарды бекіту туралы" №195 бұйрығы, Павлодар облыстық мәслихатының 2015 жылғы 10 желтоқсандағы (V  сайланған, XXХХVI сессиясы) "2016-2020 жылдарға арналған Павлодар облысы аймақтарын дамыту бағдарламасы" №398/46 шешімі,Павлодар облыстық мәслихатының 2017 жылғы 3 мамырдағы (VІ  сайланған, XІІІ кезектен тыс сессиясы)  "2017-2021 жылдарға арналған мемлекеттік-жеке меншік әріптестік жобалары бойынша мемлекеттікміндеттердіқабылдау туралы" №117/13 шешімі, Павлодар облыстық мәслихатының (VІ  сайланған, XІІІ кезектен тыс сессиясы)</t>
    </r>
  </si>
  <si>
    <t xml:space="preserve"> 2018 жыл</t>
  </si>
  <si>
    <t>2021 жыл</t>
  </si>
  <si>
    <t>2017 жылға арналған есеп</t>
  </si>
  <si>
    <t>1022</t>
  </si>
  <si>
    <t>13</t>
  </si>
  <si>
    <t>8</t>
  </si>
  <si>
    <t>364245</t>
  </si>
  <si>
    <t>9</t>
  </si>
  <si>
    <t>143000</t>
  </si>
  <si>
    <t>0</t>
  </si>
  <si>
    <t>24</t>
  </si>
  <si>
    <t>90</t>
  </si>
  <si>
    <t>1</t>
  </si>
  <si>
    <t>12</t>
  </si>
  <si>
    <t xml:space="preserve">Бюджеттік бағдарламаның нормативтік-құқықтық негізі:ҚР Президентінің 2016 жылғы 15 қаңтардағы 2016-2019 жылдарға арналған "Денсаулық" Қазақстан Республикасы денсаулық сақтауды дамыту мемлекеттік бағдарламасын бекіту туралы" Жарлығы,Қазақстан Республикасы 2011 жылғы 1 наурыздағы "Мемлекеттік мүлік туралы" №413 -IV Заңы, Қазақстан Республикасы 2009 жылғы 15 қыркүйектегі "Халық денсаулығы және денсаулық сақтау жүйесі туралы" Кодексінің 175-бабы,Павлодар облыстық мәслихатының (VI сайланған, XXVI сессиясы) 2018 жылғы 13 желтоқсандағы "2019-2021 жылдарға арналған облыстық бюджеті туралы" №288/26 шешімі
</t>
  </si>
  <si>
    <t xml:space="preserve">Бюджеттік бағдарламаның нормативтік құқықтық негізі: Қазақстан Республикасы Президентінің 2016 жылғы 15 қаңтардағы "2016-2019 жылдарға арналған "Денсаулық" Қазақстан Республикасы денсаулық сақтауды дамыту мемлекеттік бағдарламасын бекіту туралы" Жарлығы,  Қазақстан Республикасы 2011 жылғы 1 наурыздағы "Мемлекеттік мүлік туралы" №413 ІV Заңы, Қазақстан Республикасы 2009 жылғы 15 қыркүйектегі "Халық денсаулығы және денсаулық сақтау жүйесі туралы" Кодексінің 88,89 бабы,Павлодар облыстық мәслихатының (VI сайланған, XXVI сессиясы) 2018 жылғы 13 желтоқсандағы "2019-2021 жылдарға арналған облыстық бюджеті туралы" №288/26 шешімі
</t>
  </si>
  <si>
    <r>
      <rPr>
        <sz val="14"/>
        <rFont val="Times New Roman"/>
        <family val="1"/>
        <charset val="204"/>
      </rPr>
      <t>Бюджеттік бағдарламаның сипаттамасы (негіздемесі): Республикалық деңгейде көрсетілгендерді қоспағанда, медициналық оңалту және қалпына келтіру емін көрсету, қатерлі ісіктерден зардап шегетін адамдарға паллиативтік көмекті және адамдарға мейірбикелік күтімді қоспағанда, адамдарға паллиативтік көмек көрсету. Республикалық деңгейде көрсетілгендерді қоспағанда, халыққа жедел медициналық көмек көрсету бағдарлама бойынша жоспарланған шығыстар жаңадан енгізілген жедел медициналық көмек бригадаларын ұстауға көзделген.Дәрілік көмек алуда, әсіресе халықтың қорғалмаған жіктеріне, аурулардың түрлері бойынша науқастардың дәрі-дәрмектерді тегін алуға тең қол жеткізуіне мемлекеттік кепілдіктерді жүзеге асыру.</t>
    </r>
    <r>
      <rPr>
        <u/>
        <sz val="14"/>
        <rFont val="Times New Roman"/>
        <family val="1"/>
        <charset val="204"/>
      </rPr>
      <t xml:space="preserve">
</t>
    </r>
  </si>
  <si>
    <t xml:space="preserve"> «Бюджеттік бағдарламаның нормативтік-құқықтық негізі:Қазақстан Республикасы 2009 жылғы 15 қыркүйектегі "Халық денсаулығы және денсаулық сақтау жүйесі туралы" Кодексі, Қазақстан Республикасы Президентінің 2016 жылғы 15 қаңтардағы "2016-2019 жылдарға арналған "Денсаулық" Қазақстан Республикасы денсаулық сақтауды дамыту мемлекеттік бағдарламасын бекіту туралы" Жарлығы,Қазақстан Республикасы Үкіметінің 2009 жылғы 15 желтоқсандағы "Тегін медициналық көмектің кепілдік берілген көлемінің тізбесін бекіту туралы" №2136 қаулысы,Павлодар облыстық мәслихатының (VI  сайланған, XXVI сессиясы) 2018 жылғы 13 желтоқсандағы "2019-2021 жылдарға арналған облыстық бюджет туралы" №288/26 шешімі
 </t>
  </si>
  <si>
    <t xml:space="preserve"> оның ішінде жалақысы төмен лауазымдардын еңбекақысы арттыру-42 дана бірлік</t>
  </si>
  <si>
    <t>2018 жылға арналған есеп</t>
  </si>
  <si>
    <t xml:space="preserve">Бюджеттік бағдарламаның түрі:
мемлекеттік басқару деңгейіне байланысты: Облыстық
мазмұнына қарай: трансферттер мен бюджеттік субсидиялар беру  іске асыру әдісіне байланысты: Жеке
ағымдағы / даму: ағымдағы
</t>
  </si>
  <si>
    <r>
      <rPr>
        <b/>
        <sz val="11"/>
        <color theme="1"/>
        <rFont val="Times New Roman"/>
        <family val="1"/>
        <charset val="204"/>
      </rPr>
      <t>Бюджеттік бағдарламаның қорытынды нәтижелері:</t>
    </r>
    <r>
      <rPr>
        <sz val="11"/>
        <color theme="1"/>
        <rFont val="Times New Roman"/>
        <family val="1"/>
        <charset val="204"/>
      </rPr>
      <t xml:space="preserve"> 100 мың адамға 2019-237,6, 100 мың адамға2020-233,5, 100 мың адамға 2021-230,1   қанайналым жүйесінің ауруларынан өлім-жітімді азайту</t>
    </r>
  </si>
  <si>
    <t>Республикалық бюджет трансферттер есебінен (жалақысы төмен лауазымдардын еңбекақысы арттыру-54,5 дана бірлік)</t>
  </si>
  <si>
    <t>республикалық бюджет трансферттері есебінен (жалақысы төмен лауазымдардын еңбекақысы арттыру-85,2 дана бірлік)</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</si>
</sst>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0.0"/>
    <numFmt numFmtId="165" formatCode="0.0"/>
    <numFmt numFmtId="166" formatCode="_-* #,##0.00&quot;р.&quot;_-;\-* #,##0.00&quot;р.&quot;_-;_-* &quot;-&quot;??&quot;р.&quot;_-;_-@_-"/>
    <numFmt numFmtId="167" formatCode="_-* #,##0.00_р_._-;\-* #,##0.00_р_._-;_-* &quot;-&quot;??_р_._-;_-@_-"/>
  </numFmts>
  <fonts count="5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4"/>
      <name val="Times New Roman"/>
      <family val="1"/>
      <charset val="204"/>
    </font>
    <font>
      <u/>
      <sz val="14"/>
      <color theme="1"/>
      <name val="Times New Roman"/>
      <family val="1"/>
      <charset val="204"/>
    </font>
    <font>
      <u/>
      <sz val="14"/>
      <name val="Times New Roman"/>
      <family val="1"/>
      <charset val="204"/>
    </font>
    <font>
      <sz val="12"/>
      <name val="Times New Roman"/>
      <family val="1"/>
      <charset val="204"/>
    </font>
    <font>
      <b/>
      <sz val="14"/>
      <color theme="1"/>
      <name val="Times New Roman"/>
      <family val="1"/>
      <charset val="204"/>
    </font>
    <font>
      <b/>
      <sz val="12"/>
      <color theme="1"/>
      <name val="Times New Roman"/>
      <family val="1"/>
      <charset val="204"/>
    </font>
    <font>
      <b/>
      <sz val="11"/>
      <color theme="1"/>
      <name val="Times New Roman"/>
      <family val="1"/>
      <charset val="204"/>
    </font>
    <font>
      <sz val="10"/>
      <name val="Arial Cyr"/>
      <charset val="204"/>
    </font>
    <font>
      <sz val="11"/>
      <name val="Times New Roman"/>
      <family val="1"/>
      <charset val="204"/>
    </font>
    <font>
      <b/>
      <sz val="14"/>
      <name val="Times New Roman"/>
      <family val="1"/>
      <charset val="204"/>
    </font>
    <font>
      <sz val="12"/>
      <color theme="1"/>
      <name val="Times New Roman"/>
      <family val="1"/>
      <charset val="204"/>
    </font>
    <font>
      <sz val="14"/>
      <color rgb="FF002060"/>
      <name val="Times New Roman"/>
      <family val="1"/>
      <charset val="204"/>
    </font>
    <font>
      <b/>
      <sz val="12"/>
      <name val="Times New Roman"/>
      <family val="1"/>
      <charset val="204"/>
    </font>
    <font>
      <sz val="11"/>
      <color indexed="8"/>
      <name val="Calibri"/>
      <family val="2"/>
      <charset val="204"/>
    </font>
    <font>
      <sz val="16"/>
      <name val="Times New Roman"/>
      <family val="1"/>
      <charset val="204"/>
    </font>
    <font>
      <b/>
      <sz val="12"/>
      <color rgb="FF000000"/>
      <name val="Times New Roman"/>
      <family val="1"/>
      <charset val="204"/>
    </font>
    <font>
      <i/>
      <sz val="12"/>
      <color rgb="FF000000"/>
      <name val="Times New Roman"/>
      <family val="1"/>
      <charset val="204"/>
    </font>
    <font>
      <sz val="12"/>
      <color rgb="FF000000"/>
      <name val="Times New Roman"/>
      <family val="1"/>
      <charset val="204"/>
    </font>
    <font>
      <i/>
      <sz val="12"/>
      <name val="Times New Roman"/>
      <family val="1"/>
      <charset val="204"/>
    </font>
    <font>
      <b/>
      <sz val="12"/>
      <color indexed="8"/>
      <name val="Times New Roman"/>
      <family val="1"/>
      <charset val="204"/>
    </font>
    <font>
      <i/>
      <sz val="12"/>
      <color indexed="8"/>
      <name val="Times New Roman"/>
      <family val="1"/>
      <charset val="204"/>
    </font>
    <font>
      <sz val="12"/>
      <color indexed="8"/>
      <name val="Times New Roman"/>
      <family val="1"/>
      <charset val="204"/>
    </font>
    <font>
      <sz val="14"/>
      <color indexed="8"/>
      <name val="Times New Roman"/>
      <family val="1"/>
      <charset val="204"/>
    </font>
    <font>
      <i/>
      <sz val="12"/>
      <color theme="1"/>
      <name val="Times New Roman"/>
      <family val="1"/>
      <charset val="204"/>
    </font>
    <font>
      <b/>
      <sz val="11"/>
      <name val="Times New Roman"/>
      <family val="1"/>
      <charset val="204"/>
    </font>
    <font>
      <sz val="10"/>
      <name val="Times New Roman"/>
      <family val="1"/>
      <charset val="204"/>
    </font>
    <font>
      <sz val="11"/>
      <color theme="1"/>
      <name val="Times New Roman"/>
      <family val="1"/>
      <charset val="204"/>
    </font>
    <font>
      <sz val="10"/>
      <color rgb="FF000000"/>
      <name val="Times New Roman"/>
      <family val="1"/>
      <charset val="204"/>
    </font>
    <font>
      <b/>
      <u/>
      <sz val="12"/>
      <name val="Times New Roman"/>
      <family val="1"/>
      <charset val="204"/>
    </font>
    <font>
      <sz val="11"/>
      <color indexed="8"/>
      <name val="Times New Roman"/>
      <family val="1"/>
      <charset val="204"/>
    </font>
    <font>
      <u/>
      <sz val="10"/>
      <color indexed="12"/>
      <name val="Arial Cyr"/>
      <charset val="204"/>
    </font>
    <font>
      <b/>
      <u/>
      <sz val="12"/>
      <name val="Calibri"/>
      <family val="2"/>
      <charset val="204"/>
      <scheme val="minor"/>
    </font>
    <font>
      <sz val="16"/>
      <color theme="1"/>
      <name val="Times New Roman"/>
      <family val="1"/>
      <charset val="204"/>
    </font>
    <font>
      <b/>
      <sz val="16"/>
      <name val="Times New Roman"/>
      <family val="1"/>
      <charset val="204"/>
    </font>
    <font>
      <b/>
      <sz val="14"/>
      <color rgb="FF000000"/>
      <name val="Times New Roman"/>
      <family val="1"/>
      <charset val="204"/>
    </font>
    <font>
      <i/>
      <sz val="14"/>
      <color rgb="FF000000"/>
      <name val="Times New Roman"/>
      <family val="1"/>
      <charset val="204"/>
    </font>
    <font>
      <sz val="14"/>
      <color rgb="FF000000"/>
      <name val="Times New Roman"/>
      <family val="1"/>
      <charset val="204"/>
    </font>
    <font>
      <sz val="12"/>
      <color rgb="FFFF0000"/>
      <name val="Times New Roman"/>
      <family val="1"/>
      <charset val="204"/>
    </font>
    <font>
      <sz val="10"/>
      <color theme="1"/>
      <name val="Times New Roman"/>
      <family val="1"/>
      <charset val="204"/>
    </font>
    <font>
      <i/>
      <sz val="14"/>
      <name val="Times New Roman"/>
      <family val="1"/>
      <charset val="204"/>
    </font>
    <font>
      <i/>
      <sz val="14"/>
      <color theme="1"/>
      <name val="Times New Roman"/>
      <family val="1"/>
      <charset val="204"/>
    </font>
    <font>
      <b/>
      <i/>
      <sz val="12"/>
      <color rgb="FF000000"/>
      <name val="Times New Roman"/>
      <family val="1"/>
      <charset val="204"/>
    </font>
    <font>
      <sz val="12"/>
      <color rgb="FF002060"/>
      <name val="Times New Roman"/>
      <family val="1"/>
      <charset val="204"/>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67">
    <xf numFmtId="0" fontId="0" fillId="0" borderId="0"/>
    <xf numFmtId="0" fontId="3" fillId="0" borderId="0"/>
    <xf numFmtId="0" fontId="13" fillId="0" borderId="0"/>
    <xf numFmtId="0" fontId="3" fillId="0" borderId="0"/>
    <xf numFmtId="0" fontId="19" fillId="0" borderId="0" applyBorder="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6" fontId="1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3" fillId="0" borderId="0"/>
    <xf numFmtId="0" fontId="4" fillId="0" borderId="0"/>
    <xf numFmtId="0" fontId="3"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1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2" fillId="0" borderId="0"/>
    <xf numFmtId="0" fontId="2"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6" fillId="0" borderId="0" applyNumberFormat="0" applyFill="0" applyBorder="0" applyAlignment="0" applyProtection="0">
      <alignment vertical="top"/>
      <protection locked="0"/>
    </xf>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cellStyleXfs>
  <cellXfs count="823">
    <xf numFmtId="0" fontId="0" fillId="0" borderId="0" xfId="0"/>
    <xf numFmtId="0" fontId="5" fillId="0" borderId="0" xfId="0" applyFont="1"/>
    <xf numFmtId="0" fontId="5" fillId="0" borderId="0" xfId="0" applyFont="1" applyAlignment="1"/>
    <xf numFmtId="0" fontId="7" fillId="0" borderId="0" xfId="0" applyFont="1" applyAlignment="1"/>
    <xf numFmtId="0" fontId="6" fillId="0" borderId="0" xfId="0" applyFont="1" applyFill="1" applyBorder="1"/>
    <xf numFmtId="0" fontId="5" fillId="0" borderId="0" xfId="0" applyFont="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49" fontId="6" fillId="0" borderId="2" xfId="1" applyNumberFormat="1" applyFont="1" applyFill="1" applyBorder="1" applyAlignment="1">
      <alignment vertical="top" wrapText="1"/>
    </xf>
    <xf numFmtId="0" fontId="5" fillId="0" borderId="1" xfId="0" applyFont="1" applyBorder="1" applyAlignment="1">
      <alignment horizontal="center" vertical="top"/>
    </xf>
    <xf numFmtId="0" fontId="6" fillId="0" borderId="1" xfId="2" applyFont="1" applyFill="1" applyBorder="1" applyAlignment="1">
      <alignment horizontal="center" vertical="center" wrapText="1"/>
    </xf>
    <xf numFmtId="0" fontId="14" fillId="2" borderId="1" xfId="2" applyFont="1" applyFill="1" applyBorder="1" applyAlignment="1">
      <alignment vertical="center"/>
    </xf>
    <xf numFmtId="0" fontId="5" fillId="0" borderId="0" xfId="0" applyFont="1" applyAlignment="1">
      <alignment vertical="top"/>
    </xf>
    <xf numFmtId="164" fontId="6" fillId="0" borderId="1" xfId="2" applyNumberFormat="1" applyFont="1" applyFill="1" applyBorder="1" applyAlignment="1">
      <alignment horizontal="center" vertical="center" wrapText="1"/>
    </xf>
    <xf numFmtId="0" fontId="9" fillId="2" borderId="1" xfId="2" applyFont="1" applyFill="1" applyBorder="1" applyAlignment="1">
      <alignment horizontal="center" vertical="center"/>
    </xf>
    <xf numFmtId="0" fontId="10" fillId="0" borderId="1" xfId="0" applyFont="1" applyBorder="1" applyAlignment="1">
      <alignment wrapText="1"/>
    </xf>
    <xf numFmtId="0" fontId="10" fillId="0" borderId="1" xfId="0" applyFont="1" applyBorder="1" applyAlignment="1">
      <alignment horizontal="center"/>
    </xf>
    <xf numFmtId="164" fontId="15" fillId="0" borderId="1" xfId="2" applyNumberFormat="1" applyFont="1" applyFill="1" applyBorder="1" applyAlignment="1">
      <alignment horizontal="center" vertical="center" wrapText="1"/>
    </xf>
    <xf numFmtId="0" fontId="6" fillId="3" borderId="1" xfId="0" applyFont="1" applyFill="1" applyBorder="1" applyAlignment="1">
      <alignment wrapText="1"/>
    </xf>
    <xf numFmtId="0" fontId="6" fillId="0" borderId="1" xfId="0" applyFont="1" applyFill="1" applyBorder="1" applyAlignment="1">
      <alignment horizontal="center" vertical="center" wrapText="1"/>
    </xf>
    <xf numFmtId="0" fontId="6" fillId="3" borderId="1" xfId="0" applyFont="1" applyFill="1" applyBorder="1" applyAlignment="1">
      <alignment vertical="top" wrapText="1"/>
    </xf>
    <xf numFmtId="0" fontId="6" fillId="3" borderId="1" xfId="0" applyFont="1" applyFill="1" applyBorder="1" applyAlignment="1">
      <alignment horizontal="center" vertical="top" wrapText="1"/>
    </xf>
    <xf numFmtId="0" fontId="5" fillId="0" borderId="1" xfId="0" applyNumberFormat="1" applyFont="1" applyBorder="1" applyAlignment="1">
      <alignment horizontal="center" vertical="top"/>
    </xf>
    <xf numFmtId="0" fontId="5" fillId="0" borderId="1" xfId="0" applyNumberFormat="1" applyFont="1" applyBorder="1" applyAlignment="1">
      <alignment horizontal="center" vertical="top"/>
    </xf>
    <xf numFmtId="0" fontId="5" fillId="0" borderId="1" xfId="0" applyFont="1" applyBorder="1" applyAlignment="1">
      <alignment horizontal="center" vertical="top"/>
    </xf>
    <xf numFmtId="165" fontId="5" fillId="0" borderId="1" xfId="0" applyNumberFormat="1" applyFont="1" applyBorder="1" applyAlignment="1">
      <alignment horizontal="center" vertical="top"/>
    </xf>
    <xf numFmtId="0" fontId="10" fillId="0" borderId="1" xfId="0" applyNumberFormat="1" applyFont="1" applyBorder="1" applyAlignment="1">
      <alignment vertical="top" wrapText="1"/>
    </xf>
    <xf numFmtId="0" fontId="10" fillId="0" borderId="1" xfId="0" applyNumberFormat="1" applyFont="1" applyBorder="1" applyAlignment="1">
      <alignment horizontal="center" vertical="top"/>
    </xf>
    <xf numFmtId="0" fontId="5" fillId="0" borderId="2" xfId="0" applyFont="1" applyBorder="1" applyAlignment="1">
      <alignment horizontal="left" vertical="top" wrapText="1"/>
    </xf>
    <xf numFmtId="0" fontId="17" fillId="0" borderId="1" xfId="0" applyFont="1" applyFill="1" applyBorder="1" applyAlignment="1">
      <alignment horizontal="center" vertical="top" wrapText="1"/>
    </xf>
    <xf numFmtId="0" fontId="9" fillId="0" borderId="2" xfId="2" applyFont="1" applyFill="1" applyBorder="1" applyAlignment="1">
      <alignment vertical="center" wrapText="1"/>
    </xf>
    <xf numFmtId="0" fontId="9" fillId="0" borderId="1" xfId="2" applyFont="1" applyFill="1" applyBorder="1" applyAlignment="1">
      <alignment vertical="center" wrapText="1"/>
    </xf>
    <xf numFmtId="0" fontId="18" fillId="0" borderId="2" xfId="2" applyFont="1" applyFill="1" applyBorder="1" applyAlignment="1">
      <alignment vertical="center" wrapText="1"/>
    </xf>
    <xf numFmtId="0" fontId="18" fillId="0" borderId="1" xfId="2" applyFont="1" applyFill="1" applyBorder="1" applyAlignment="1">
      <alignment vertical="center" wrapText="1"/>
    </xf>
    <xf numFmtId="0" fontId="16" fillId="0" borderId="1" xfId="2" applyFont="1" applyBorder="1" applyAlignment="1">
      <alignment horizontal="center" vertical="center" wrapText="1"/>
    </xf>
    <xf numFmtId="49" fontId="6" fillId="0" borderId="2" xfId="48" applyNumberFormat="1" applyFont="1" applyFill="1" applyBorder="1" applyAlignment="1">
      <alignment vertical="top" wrapText="1"/>
    </xf>
    <xf numFmtId="0" fontId="5" fillId="0" borderId="0" xfId="0" applyFont="1" applyFill="1" applyAlignment="1">
      <alignment vertical="center"/>
    </xf>
    <xf numFmtId="0" fontId="5" fillId="0" borderId="1" xfId="0" applyFont="1" applyFill="1" applyBorder="1" applyAlignment="1">
      <alignment vertical="center"/>
    </xf>
    <xf numFmtId="0" fontId="6" fillId="0" borderId="0" xfId="0" applyFont="1" applyFill="1" applyBorder="1" applyAlignment="1">
      <alignment horizontal="center" vertical="center" wrapText="1"/>
    </xf>
    <xf numFmtId="0" fontId="5" fillId="0" borderId="0" xfId="0" applyFont="1" applyFill="1" applyBorder="1" applyAlignment="1">
      <alignment vertical="center"/>
    </xf>
    <xf numFmtId="0" fontId="0" fillId="0" borderId="0" xfId="0" applyBorder="1" applyAlignment="1">
      <alignment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2" xfId="0" applyFont="1" applyFill="1" applyBorder="1" applyAlignment="1">
      <alignment vertical="center" wrapText="1"/>
    </xf>
    <xf numFmtId="0" fontId="5" fillId="0" borderId="1" xfId="0" applyFont="1" applyFill="1" applyBorder="1" applyAlignment="1">
      <alignment vertical="center" wrapText="1"/>
    </xf>
    <xf numFmtId="165" fontId="5" fillId="0" borderId="1" xfId="0" applyNumberFormat="1" applyFont="1" applyFill="1" applyBorder="1" applyAlignment="1">
      <alignment horizontal="center" vertical="center"/>
    </xf>
    <xf numFmtId="0" fontId="10" fillId="0" borderId="1" xfId="0" applyFont="1" applyFill="1" applyBorder="1" applyAlignment="1">
      <alignment vertical="center" wrapText="1"/>
    </xf>
    <xf numFmtId="165" fontId="10" fillId="0" borderId="1" xfId="0" applyNumberFormat="1" applyFont="1" applyFill="1" applyBorder="1" applyAlignment="1">
      <alignment horizontal="center" vertical="center"/>
    </xf>
    <xf numFmtId="164" fontId="6" fillId="0" borderId="7" xfId="2" applyNumberFormat="1" applyFont="1" applyFill="1" applyBorder="1" applyAlignment="1">
      <alignment horizontal="center"/>
    </xf>
    <xf numFmtId="164" fontId="9" fillId="0" borderId="7" xfId="2" applyNumberFormat="1" applyFont="1" applyFill="1" applyBorder="1" applyAlignment="1">
      <alignment horizontal="center" vertical="center"/>
    </xf>
    <xf numFmtId="164" fontId="9" fillId="0" borderId="1" xfId="2" applyNumberFormat="1" applyFont="1" applyFill="1" applyBorder="1" applyAlignment="1">
      <alignment horizontal="center" vertical="center"/>
    </xf>
    <xf numFmtId="0" fontId="14" fillId="2" borderId="1" xfId="2" applyFont="1" applyFill="1" applyBorder="1" applyAlignment="1">
      <alignment horizontal="center" vertical="center"/>
    </xf>
    <xf numFmtId="164" fontId="18" fillId="2" borderId="1" xfId="2" applyNumberFormat="1" applyFont="1" applyFill="1" applyBorder="1" applyAlignment="1">
      <alignment horizontal="center" vertical="center" wrapText="1"/>
    </xf>
    <xf numFmtId="0" fontId="14" fillId="2" borderId="0" xfId="2" applyFont="1" applyFill="1" applyAlignment="1">
      <alignment vertical="center" wrapText="1"/>
    </xf>
    <xf numFmtId="0" fontId="14" fillId="2" borderId="0" xfId="2" applyFont="1" applyFill="1" applyAlignment="1">
      <alignment vertical="center"/>
    </xf>
    <xf numFmtId="0" fontId="14" fillId="2" borderId="0" xfId="2" applyFont="1" applyFill="1" applyAlignment="1">
      <alignment vertical="top" wrapText="1"/>
    </xf>
    <xf numFmtId="49" fontId="14" fillId="2" borderId="0" xfId="2" applyNumberFormat="1" applyFont="1" applyFill="1" applyAlignment="1">
      <alignment vertical="center"/>
    </xf>
    <xf numFmtId="0" fontId="14" fillId="2" borderId="0" xfId="50" applyFont="1" applyFill="1" applyAlignment="1">
      <alignment vertical="center" wrapText="1"/>
    </xf>
    <xf numFmtId="0" fontId="14" fillId="2" borderId="0" xfId="50" applyFont="1" applyFill="1" applyAlignment="1">
      <alignment vertical="center"/>
    </xf>
    <xf numFmtId="49" fontId="14" fillId="2" borderId="0" xfId="50" applyNumberFormat="1" applyFont="1" applyFill="1" applyAlignment="1">
      <alignment vertical="center"/>
    </xf>
    <xf numFmtId="0" fontId="6" fillId="2" borderId="0" xfId="50" applyFont="1" applyFill="1" applyAlignment="1">
      <alignment horizontal="center" vertical="center" wrapText="1"/>
    </xf>
    <xf numFmtId="0" fontId="6" fillId="0" borderId="0" xfId="50" applyFont="1" applyFill="1" applyBorder="1"/>
    <xf numFmtId="0" fontId="18" fillId="0" borderId="0" xfId="50" applyFont="1" applyFill="1" applyBorder="1" applyAlignment="1"/>
    <xf numFmtId="0" fontId="6" fillId="3" borderId="0" xfId="50" applyFont="1" applyFill="1"/>
    <xf numFmtId="0" fontId="18" fillId="0" borderId="0" xfId="50" applyFont="1" applyFill="1" applyBorder="1" applyAlignment="1">
      <alignment wrapText="1"/>
    </xf>
    <xf numFmtId="0" fontId="20" fillId="0" borderId="0" xfId="50" applyFont="1" applyFill="1" applyBorder="1"/>
    <xf numFmtId="0" fontId="6" fillId="0" borderId="0" xfId="50" applyFont="1" applyFill="1"/>
    <xf numFmtId="0" fontId="6" fillId="0" borderId="0" xfId="2" applyFont="1" applyFill="1" applyBorder="1"/>
    <xf numFmtId="0" fontId="6" fillId="3" borderId="0" xfId="2" applyFont="1" applyFill="1"/>
    <xf numFmtId="0" fontId="20" fillId="0" borderId="0" xfId="2" applyFont="1" applyFill="1"/>
    <xf numFmtId="0" fontId="16" fillId="0" borderId="0" xfId="2" applyFont="1" applyAlignment="1">
      <alignment horizontal="left"/>
    </xf>
    <xf numFmtId="0" fontId="16" fillId="0" borderId="0" xfId="2" applyFont="1" applyAlignment="1">
      <alignment horizontal="center"/>
    </xf>
    <xf numFmtId="0" fontId="9" fillId="2" borderId="0" xfId="2" applyFont="1" applyFill="1" applyAlignment="1">
      <alignment vertical="center"/>
    </xf>
    <xf numFmtId="0" fontId="21" fillId="2" borderId="0" xfId="2" applyFont="1" applyFill="1" applyAlignment="1"/>
    <xf numFmtId="49" fontId="9" fillId="2" borderId="0" xfId="2" applyNumberFormat="1" applyFont="1" applyFill="1" applyAlignment="1">
      <alignment vertical="center"/>
    </xf>
    <xf numFmtId="0" fontId="22" fillId="2" borderId="0" xfId="2" applyFont="1" applyFill="1" applyAlignment="1"/>
    <xf numFmtId="0" fontId="23" fillId="2" borderId="0" xfId="2" applyFont="1" applyFill="1" applyAlignment="1"/>
    <xf numFmtId="0" fontId="9" fillId="2" borderId="0" xfId="2" applyFont="1" applyFill="1" applyBorder="1" applyAlignment="1">
      <alignment vertical="center" wrapText="1"/>
    </xf>
    <xf numFmtId="0" fontId="9" fillId="0" borderId="0" xfId="2" applyFont="1" applyFill="1" applyAlignment="1">
      <alignment vertical="center"/>
    </xf>
    <xf numFmtId="0" fontId="18" fillId="0" borderId="0" xfId="2" applyFont="1" applyFill="1" applyBorder="1" applyAlignment="1"/>
    <xf numFmtId="0" fontId="9" fillId="0" borderId="0" xfId="2" applyFont="1" applyFill="1" applyBorder="1" applyAlignment="1">
      <alignment vertical="center"/>
    </xf>
    <xf numFmtId="49" fontId="9" fillId="0" borderId="0" xfId="2" applyNumberFormat="1" applyFont="1" applyFill="1" applyAlignment="1">
      <alignment vertical="center"/>
    </xf>
    <xf numFmtId="0" fontId="9" fillId="0" borderId="0" xfId="2" applyFont="1" applyFill="1" applyBorder="1" applyAlignment="1">
      <alignment wrapText="1"/>
    </xf>
    <xf numFmtId="0" fontId="9" fillId="2" borderId="0" xfId="2" applyFont="1" applyFill="1" applyAlignment="1"/>
    <xf numFmtId="0" fontId="25" fillId="0" borderId="0" xfId="2" applyFont="1" applyAlignment="1">
      <alignment horizontal="left"/>
    </xf>
    <xf numFmtId="0" fontId="16" fillId="0" borderId="0" xfId="2" applyFont="1"/>
    <xf numFmtId="0" fontId="18" fillId="2" borderId="0" xfId="2" applyFont="1" applyFill="1" applyAlignment="1">
      <alignment vertical="center"/>
    </xf>
    <xf numFmtId="0" fontId="18" fillId="0" borderId="0" xfId="2" applyFont="1" applyFill="1" applyBorder="1" applyAlignment="1">
      <alignment vertical="center" wrapText="1"/>
    </xf>
    <xf numFmtId="0" fontId="13" fillId="0" borderId="0" xfId="2" applyFill="1" applyAlignment="1">
      <alignment vertical="center" wrapText="1"/>
    </xf>
    <xf numFmtId="0" fontId="9" fillId="2" borderId="0" xfId="2" applyFont="1" applyFill="1" applyBorder="1" applyAlignment="1">
      <alignment vertical="top" wrapText="1"/>
    </xf>
    <xf numFmtId="0" fontId="16" fillId="0" borderId="0" xfId="2" applyFont="1" applyAlignment="1">
      <alignment vertical="top"/>
    </xf>
    <xf numFmtId="0" fontId="14" fillId="2" borderId="0" xfId="2" applyFont="1" applyFill="1" applyAlignment="1">
      <alignment vertical="top"/>
    </xf>
    <xf numFmtId="0" fontId="16" fillId="0" borderId="1" xfId="2" applyFont="1" applyBorder="1" applyAlignment="1">
      <alignment horizontal="left" wrapText="1"/>
    </xf>
    <xf numFmtId="0" fontId="9" fillId="0" borderId="1" xfId="2" applyFont="1" applyFill="1" applyBorder="1" applyAlignment="1">
      <alignment horizontal="center" vertical="center" wrapText="1"/>
    </xf>
    <xf numFmtId="0" fontId="16" fillId="0" borderId="0" xfId="2" applyFont="1" applyBorder="1"/>
    <xf numFmtId="0" fontId="11" fillId="0" borderId="1" xfId="2" applyFont="1" applyBorder="1" applyAlignment="1">
      <alignment horizontal="left" vertical="center" wrapText="1"/>
    </xf>
    <xf numFmtId="0" fontId="18" fillId="2" borderId="1" xfId="2" applyFont="1" applyFill="1" applyBorder="1" applyAlignment="1">
      <alignment horizontal="center" vertical="center" wrapText="1"/>
    </xf>
    <xf numFmtId="0" fontId="11" fillId="0" borderId="0" xfId="2" applyFont="1" applyBorder="1"/>
    <xf numFmtId="0" fontId="11" fillId="0" borderId="0" xfId="2" applyFont="1"/>
    <xf numFmtId="0" fontId="9" fillId="2" borderId="0" xfId="2" applyFont="1" applyFill="1" applyBorder="1" applyAlignment="1">
      <alignment vertical="center"/>
    </xf>
    <xf numFmtId="0" fontId="27" fillId="0" borderId="0" xfId="2" applyFont="1" applyAlignment="1">
      <alignment horizontal="left"/>
    </xf>
    <xf numFmtId="0" fontId="9" fillId="0" borderId="8" xfId="2" applyFont="1" applyFill="1" applyBorder="1"/>
    <xf numFmtId="0" fontId="9" fillId="0" borderId="0" xfId="2" applyFont="1" applyFill="1"/>
    <xf numFmtId="0" fontId="6" fillId="0" borderId="0" xfId="2" applyFont="1" applyFill="1" applyAlignment="1">
      <alignment vertical="center"/>
    </xf>
    <xf numFmtId="0" fontId="9" fillId="0" borderId="3" xfId="2" applyFont="1" applyFill="1" applyBorder="1" applyAlignment="1">
      <alignment horizontal="center" vertical="center" wrapText="1"/>
    </xf>
    <xf numFmtId="0" fontId="28" fillId="0" borderId="1" xfId="2" applyFont="1" applyFill="1" applyBorder="1" applyAlignment="1">
      <alignment horizontal="center" vertical="center" wrapText="1"/>
    </xf>
    <xf numFmtId="0" fontId="27" fillId="0" borderId="1" xfId="2" applyFont="1" applyFill="1" applyBorder="1" applyAlignment="1">
      <alignment horizontal="center" vertical="center" wrapText="1"/>
    </xf>
    <xf numFmtId="0" fontId="14" fillId="2" borderId="0" xfId="2" applyFont="1" applyFill="1" applyAlignment="1">
      <alignment horizontal="center" vertical="top" wrapText="1"/>
    </xf>
    <xf numFmtId="0" fontId="14" fillId="2" borderId="0" xfId="53" applyFont="1" applyFill="1" applyAlignment="1">
      <alignment vertical="center" wrapText="1"/>
    </xf>
    <xf numFmtId="0" fontId="14" fillId="2" borderId="0" xfId="53" applyFont="1" applyFill="1" applyAlignment="1">
      <alignment vertical="center"/>
    </xf>
    <xf numFmtId="49" fontId="14" fillId="2" borderId="0" xfId="53" applyNumberFormat="1" applyFont="1" applyFill="1" applyAlignment="1">
      <alignment vertical="center"/>
    </xf>
    <xf numFmtId="0" fontId="6" fillId="0" borderId="0" xfId="53" applyFont="1" applyFill="1" applyBorder="1"/>
    <xf numFmtId="0" fontId="20" fillId="0" borderId="0" xfId="53" applyFont="1" applyFill="1" applyBorder="1"/>
    <xf numFmtId="0" fontId="18" fillId="0" borderId="0" xfId="53" applyFont="1" applyFill="1" applyBorder="1" applyAlignment="1">
      <alignment horizontal="center"/>
    </xf>
    <xf numFmtId="0" fontId="9" fillId="3" borderId="0" xfId="53" applyFont="1" applyFill="1"/>
    <xf numFmtId="0" fontId="9" fillId="0" borderId="0" xfId="2" applyFont="1" applyFill="1" applyBorder="1" applyAlignment="1">
      <alignment vertical="center" wrapText="1"/>
    </xf>
    <xf numFmtId="0" fontId="20" fillId="0" borderId="0" xfId="2" applyFont="1" applyFill="1" applyAlignment="1">
      <alignment vertical="center"/>
    </xf>
    <xf numFmtId="0" fontId="9" fillId="3" borderId="1" xfId="2" applyFont="1" applyFill="1" applyBorder="1" applyAlignment="1">
      <alignment horizontal="center" vertical="center"/>
    </xf>
    <xf numFmtId="0" fontId="6" fillId="3" borderId="0" xfId="2" applyFont="1" applyFill="1" applyAlignment="1">
      <alignment vertical="center"/>
    </xf>
    <xf numFmtId="0" fontId="14" fillId="0" borderId="0" xfId="54" applyFont="1" applyFill="1" applyAlignment="1">
      <alignment vertical="center"/>
    </xf>
    <xf numFmtId="0" fontId="16" fillId="0" borderId="0" xfId="54" applyFont="1" applyFill="1" applyAlignment="1">
      <alignment horizontal="left"/>
    </xf>
    <xf numFmtId="0" fontId="16" fillId="0" borderId="0" xfId="0" applyFont="1" applyFill="1" applyAlignment="1">
      <alignment horizontal="left"/>
    </xf>
    <xf numFmtId="0" fontId="16" fillId="0" borderId="0" xfId="0" applyFont="1" applyAlignment="1">
      <alignment horizontal="left"/>
    </xf>
    <xf numFmtId="0" fontId="9"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0" fontId="21" fillId="0" borderId="0" xfId="54" applyFont="1" applyFill="1" applyAlignment="1"/>
    <xf numFmtId="49" fontId="9" fillId="0" borderId="0" xfId="54" applyNumberFormat="1" applyFont="1" applyFill="1" applyAlignment="1">
      <alignment vertical="center"/>
    </xf>
    <xf numFmtId="0" fontId="9" fillId="0" borderId="0" xfId="54" applyFont="1" applyFill="1" applyAlignment="1">
      <alignment vertical="center"/>
    </xf>
    <xf numFmtId="0" fontId="23" fillId="0" borderId="0" xfId="54" applyFont="1" applyFill="1" applyAlignment="1"/>
    <xf numFmtId="0" fontId="9" fillId="0" borderId="0" xfId="54" applyFont="1" applyFill="1" applyBorder="1" applyAlignment="1">
      <alignment vertical="center" wrapText="1"/>
    </xf>
    <xf numFmtId="0" fontId="9" fillId="0" borderId="0" xfId="54" applyFont="1" applyFill="1" applyBorder="1" applyAlignment="1">
      <alignment vertical="center"/>
    </xf>
    <xf numFmtId="49" fontId="14" fillId="0" borderId="0" xfId="54" applyNumberFormat="1" applyFont="1" applyFill="1" applyAlignment="1">
      <alignment vertical="center"/>
    </xf>
    <xf numFmtId="0" fontId="14" fillId="0" borderId="0" xfId="54" applyFont="1" applyFill="1" applyBorder="1" applyAlignment="1">
      <alignment vertical="center"/>
    </xf>
    <xf numFmtId="49" fontId="18" fillId="0" borderId="0" xfId="54" applyNumberFormat="1" applyFont="1" applyFill="1" applyAlignment="1">
      <alignment vertical="center"/>
    </xf>
    <xf numFmtId="0" fontId="18" fillId="0" borderId="0" xfId="54" applyFont="1" applyFill="1" applyAlignment="1">
      <alignment vertical="center"/>
    </xf>
    <xf numFmtId="0" fontId="16" fillId="0" borderId="0" xfId="54" applyFont="1" applyFill="1"/>
    <xf numFmtId="49" fontId="30" fillId="0" borderId="0" xfId="54" applyNumberFormat="1" applyFont="1" applyFill="1" applyAlignment="1">
      <alignment vertical="center"/>
    </xf>
    <xf numFmtId="0" fontId="30" fillId="0" borderId="0" xfId="54" applyFont="1" applyFill="1" applyAlignment="1">
      <alignment vertical="center"/>
    </xf>
    <xf numFmtId="0" fontId="31" fillId="0" borderId="0" xfId="54" applyFont="1" applyFill="1" applyBorder="1" applyAlignment="1">
      <alignment vertical="center" wrapText="1"/>
    </xf>
    <xf numFmtId="49" fontId="9" fillId="0" borderId="2" xfId="54" applyNumberFormat="1" applyFont="1" applyFill="1" applyBorder="1" applyAlignment="1">
      <alignment vertical="center" wrapText="1"/>
    </xf>
    <xf numFmtId="0" fontId="9" fillId="0" borderId="1" xfId="54" applyFont="1" applyFill="1" applyBorder="1" applyAlignment="1">
      <alignment horizontal="center" vertical="center" wrapText="1"/>
    </xf>
    <xf numFmtId="0" fontId="14" fillId="0" borderId="1" xfId="54" applyFont="1" applyFill="1" applyBorder="1" applyAlignment="1">
      <alignment vertical="center"/>
    </xf>
    <xf numFmtId="0" fontId="18" fillId="0" borderId="1" xfId="54" applyFont="1" applyFill="1" applyBorder="1" applyAlignment="1">
      <alignment vertical="center" wrapText="1"/>
    </xf>
    <xf numFmtId="0" fontId="18" fillId="0" borderId="1" xfId="54" applyFont="1" applyFill="1" applyBorder="1" applyAlignment="1">
      <alignment horizontal="center" vertical="center" wrapText="1"/>
    </xf>
    <xf numFmtId="164" fontId="18" fillId="0" borderId="1" xfId="54" applyNumberFormat="1" applyFont="1" applyFill="1" applyBorder="1" applyAlignment="1">
      <alignment horizontal="center" vertical="center" wrapText="1"/>
    </xf>
    <xf numFmtId="3" fontId="14" fillId="0" borderId="0" xfId="54" applyNumberFormat="1" applyFont="1" applyFill="1" applyAlignment="1">
      <alignment vertical="center"/>
    </xf>
    <xf numFmtId="0" fontId="16" fillId="0" borderId="0" xfId="54" applyFont="1" applyFill="1" applyBorder="1"/>
    <xf numFmtId="49" fontId="14" fillId="0" borderId="0" xfId="54" applyNumberFormat="1" applyFont="1" applyFill="1" applyBorder="1" applyAlignment="1">
      <alignment vertical="center"/>
    </xf>
    <xf numFmtId="0" fontId="14" fillId="0" borderId="1" xfId="54" applyFont="1" applyFill="1" applyBorder="1" applyAlignment="1">
      <alignment vertical="center" wrapText="1"/>
    </xf>
    <xf numFmtId="0" fontId="14" fillId="0" borderId="1" xfId="54" applyFont="1" applyFill="1" applyBorder="1" applyAlignment="1">
      <alignment horizontal="center" vertical="center" wrapText="1"/>
    </xf>
    <xf numFmtId="3" fontId="9" fillId="0" borderId="1" xfId="54"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32" fillId="0" borderId="0" xfId="0" applyFont="1" applyAlignment="1">
      <alignment wrapText="1"/>
    </xf>
    <xf numFmtId="4" fontId="9" fillId="0" borderId="1" xfId="54" applyNumberFormat="1" applyFont="1" applyFill="1" applyBorder="1" applyAlignment="1">
      <alignment horizontal="center" vertical="center" wrapText="1"/>
    </xf>
    <xf numFmtId="0" fontId="14" fillId="0" borderId="0" xfId="54" applyFont="1" applyFill="1" applyBorder="1" applyAlignment="1">
      <alignment vertical="center" wrapText="1"/>
    </xf>
    <xf numFmtId="0" fontId="14" fillId="0" borderId="0" xfId="54" applyFont="1" applyFill="1" applyBorder="1" applyAlignment="1">
      <alignment horizontal="center" vertical="center" wrapText="1"/>
    </xf>
    <xf numFmtId="3" fontId="14" fillId="0" borderId="0" xfId="54" applyNumberFormat="1" applyFont="1" applyFill="1" applyBorder="1" applyAlignment="1">
      <alignment horizontal="center" vertical="center" wrapText="1"/>
    </xf>
    <xf numFmtId="49" fontId="14" fillId="0" borderId="1" xfId="54" applyNumberFormat="1" applyFont="1" applyFill="1" applyBorder="1" applyAlignment="1">
      <alignment vertical="center" wrapText="1"/>
    </xf>
    <xf numFmtId="164" fontId="28" fillId="0" borderId="1" xfId="2" applyNumberFormat="1" applyFont="1" applyFill="1" applyBorder="1" applyAlignment="1">
      <alignment horizontal="center" vertical="center" wrapText="1"/>
    </xf>
    <xf numFmtId="164" fontId="14" fillId="0" borderId="0" xfId="54" applyNumberFormat="1" applyFont="1" applyFill="1" applyBorder="1" applyAlignment="1">
      <alignment vertical="center"/>
    </xf>
    <xf numFmtId="0" fontId="16" fillId="0" borderId="0" xfId="2" applyFont="1" applyAlignment="1">
      <alignment horizontal="left" vertical="center"/>
    </xf>
    <xf numFmtId="0" fontId="16" fillId="0" borderId="0" xfId="2" applyFont="1" applyAlignment="1">
      <alignment vertical="center"/>
    </xf>
    <xf numFmtId="0" fontId="14" fillId="0" borderId="0" xfId="2" applyFont="1" applyFill="1" applyAlignment="1">
      <alignment vertical="center"/>
    </xf>
    <xf numFmtId="0" fontId="16" fillId="0" borderId="1" xfId="2" applyFont="1" applyFill="1" applyBorder="1" applyAlignment="1">
      <alignment horizontal="center" vertical="center" wrapText="1"/>
    </xf>
    <xf numFmtId="0" fontId="16" fillId="0" borderId="3" xfId="2" applyFont="1" applyFill="1" applyBorder="1" applyAlignment="1">
      <alignment vertical="center" wrapText="1"/>
    </xf>
    <xf numFmtId="0" fontId="16" fillId="0" borderId="3" xfId="2" applyFont="1" applyFill="1" applyBorder="1" applyAlignment="1">
      <alignment horizontal="center" vertical="center" wrapText="1"/>
    </xf>
    <xf numFmtId="0" fontId="14" fillId="0" borderId="1" xfId="2" applyFont="1" applyFill="1" applyBorder="1" applyAlignment="1">
      <alignment vertical="center"/>
    </xf>
    <xf numFmtId="0" fontId="6" fillId="0" borderId="1" xfId="2" applyFont="1" applyFill="1" applyBorder="1" applyAlignment="1">
      <alignment horizontal="center" wrapText="1"/>
    </xf>
    <xf numFmtId="0" fontId="9" fillId="0" borderId="1" xfId="2" applyFont="1" applyFill="1" applyBorder="1" applyAlignment="1">
      <alignment horizontal="center" vertical="center"/>
    </xf>
    <xf numFmtId="0" fontId="6" fillId="0" borderId="1" xfId="2" applyFont="1" applyFill="1" applyBorder="1"/>
    <xf numFmtId="0" fontId="6" fillId="0" borderId="0" xfId="2" applyFont="1" applyFill="1"/>
    <xf numFmtId="0" fontId="9" fillId="0" borderId="1" xfId="2" applyFont="1" applyFill="1" applyBorder="1" applyAlignment="1">
      <alignment horizontal="center" wrapText="1"/>
    </xf>
    <xf numFmtId="164" fontId="15" fillId="0" borderId="1" xfId="2" applyNumberFormat="1" applyFont="1" applyFill="1" applyBorder="1" applyAlignment="1">
      <alignment horizontal="center"/>
    </xf>
    <xf numFmtId="0" fontId="9" fillId="0" borderId="1" xfId="2" applyFont="1" applyFill="1" applyBorder="1" applyAlignment="1">
      <alignment vertical="center"/>
    </xf>
    <xf numFmtId="0" fontId="14" fillId="0" borderId="0" xfId="54" applyFont="1" applyFill="1" applyAlignment="1">
      <alignment vertical="center" wrapText="1"/>
    </xf>
    <xf numFmtId="0" fontId="14" fillId="0" borderId="0" xfId="56" applyFont="1" applyFill="1" applyAlignment="1">
      <alignment vertical="center"/>
    </xf>
    <xf numFmtId="0" fontId="16" fillId="0" borderId="0" xfId="56" applyFont="1" applyFill="1" applyAlignment="1">
      <alignment horizontal="left"/>
    </xf>
    <xf numFmtId="0" fontId="21" fillId="0" borderId="0" xfId="56" applyFont="1" applyFill="1" applyAlignment="1"/>
    <xf numFmtId="49" fontId="9" fillId="0" borderId="0" xfId="56" applyNumberFormat="1" applyFont="1" applyFill="1" applyAlignment="1">
      <alignment vertical="center"/>
    </xf>
    <xf numFmtId="0" fontId="9" fillId="0" borderId="0" xfId="56" applyFont="1" applyFill="1" applyAlignment="1">
      <alignment vertical="center"/>
    </xf>
    <xf numFmtId="0" fontId="9" fillId="0" borderId="0" xfId="56" applyFont="1" applyFill="1" applyBorder="1" applyAlignment="1">
      <alignment vertical="center" wrapText="1"/>
    </xf>
    <xf numFmtId="0" fontId="9" fillId="0" borderId="0" xfId="56" applyFont="1" applyFill="1" applyBorder="1" applyAlignment="1">
      <alignment vertical="center"/>
    </xf>
    <xf numFmtId="49" fontId="14" fillId="0" borderId="0" xfId="56" applyNumberFormat="1" applyFont="1" applyFill="1" applyAlignment="1">
      <alignment vertical="center"/>
    </xf>
    <xf numFmtId="0" fontId="14" fillId="0" borderId="0" xfId="56" applyFont="1" applyFill="1" applyBorder="1" applyAlignment="1">
      <alignment vertical="center"/>
    </xf>
    <xf numFmtId="0" fontId="18" fillId="0" borderId="0" xfId="56" applyFont="1" applyFill="1" applyBorder="1" applyAlignment="1">
      <alignment vertical="center" wrapText="1"/>
    </xf>
    <xf numFmtId="0" fontId="16" fillId="0" borderId="0" xfId="56" applyFont="1" applyFill="1"/>
    <xf numFmtId="49" fontId="30" fillId="0" borderId="0" xfId="56" applyNumberFormat="1" applyFont="1" applyFill="1" applyAlignment="1">
      <alignment vertical="center"/>
    </xf>
    <xf numFmtId="0" fontId="30" fillId="0" borderId="0" xfId="56" applyFont="1" applyFill="1" applyAlignment="1">
      <alignment vertical="center"/>
    </xf>
    <xf numFmtId="0" fontId="16" fillId="0" borderId="0" xfId="0" applyFont="1"/>
    <xf numFmtId="0" fontId="9" fillId="0" borderId="1" xfId="0" applyFont="1" applyFill="1" applyBorder="1" applyAlignment="1">
      <alignment horizontal="center" vertical="center" wrapText="1"/>
    </xf>
    <xf numFmtId="0" fontId="16" fillId="0" borderId="0" xfId="0" applyFont="1" applyFill="1"/>
    <xf numFmtId="0" fontId="9" fillId="0" borderId="0" xfId="0" applyFont="1" applyFill="1"/>
    <xf numFmtId="0" fontId="14" fillId="0" borderId="0" xfId="56" applyFont="1" applyFill="1" applyAlignment="1">
      <alignment vertical="center" wrapText="1"/>
    </xf>
    <xf numFmtId="0" fontId="31" fillId="0" borderId="0" xfId="56" applyFont="1" applyFill="1" applyBorder="1" applyAlignment="1">
      <alignment vertical="center" wrapText="1"/>
    </xf>
    <xf numFmtId="49" fontId="9" fillId="0" borderId="2" xfId="56" applyNumberFormat="1" applyFont="1" applyFill="1" applyBorder="1" applyAlignment="1">
      <alignment vertical="center" wrapText="1"/>
    </xf>
    <xf numFmtId="0" fontId="9" fillId="0" borderId="1" xfId="56" applyFont="1" applyFill="1" applyBorder="1" applyAlignment="1">
      <alignment horizontal="center" vertical="center" wrapText="1"/>
    </xf>
    <xf numFmtId="0" fontId="18" fillId="0" borderId="1" xfId="56" applyFont="1" applyFill="1" applyBorder="1" applyAlignment="1">
      <alignment vertical="center" wrapText="1"/>
    </xf>
    <xf numFmtId="0" fontId="18" fillId="0" borderId="1" xfId="56" applyFont="1" applyFill="1" applyBorder="1" applyAlignment="1">
      <alignment horizontal="center" vertical="center" wrapText="1"/>
    </xf>
    <xf numFmtId="164" fontId="18" fillId="0" borderId="1" xfId="56" applyNumberFormat="1" applyFont="1" applyFill="1" applyBorder="1" applyAlignment="1">
      <alignment horizontal="center" vertical="center" wrapText="1"/>
    </xf>
    <xf numFmtId="3" fontId="14" fillId="0" borderId="0" xfId="56" applyNumberFormat="1" applyFont="1" applyFill="1" applyAlignment="1">
      <alignment vertical="center"/>
    </xf>
    <xf numFmtId="0" fontId="11" fillId="0" borderId="0" xfId="56" applyFont="1" applyFill="1" applyAlignment="1">
      <alignment horizontal="left"/>
    </xf>
    <xf numFmtId="0" fontId="16" fillId="0" borderId="0" xfId="56" applyFont="1" applyFill="1" applyBorder="1"/>
    <xf numFmtId="49" fontId="14" fillId="0" borderId="0" xfId="56" applyNumberFormat="1" applyFont="1" applyFill="1" applyBorder="1" applyAlignment="1">
      <alignment vertical="center"/>
    </xf>
    <xf numFmtId="3" fontId="14" fillId="0" borderId="1" xfId="54" applyNumberFormat="1" applyFont="1" applyFill="1" applyBorder="1" applyAlignment="1">
      <alignment horizontal="center" vertical="center" wrapText="1"/>
    </xf>
    <xf numFmtId="0" fontId="14" fillId="0" borderId="0" xfId="56" applyFont="1" applyFill="1" applyBorder="1" applyAlignment="1">
      <alignment vertical="center" wrapText="1"/>
    </xf>
    <xf numFmtId="0" fontId="14" fillId="0" borderId="0" xfId="56" applyFont="1" applyFill="1" applyBorder="1" applyAlignment="1">
      <alignment horizontal="center" vertical="center" wrapText="1"/>
    </xf>
    <xf numFmtId="3" fontId="14" fillId="0" borderId="0" xfId="56" applyNumberFormat="1" applyFont="1" applyFill="1" applyBorder="1" applyAlignment="1">
      <alignment horizontal="center" vertical="center" wrapText="1"/>
    </xf>
    <xf numFmtId="49" fontId="14" fillId="0" borderId="1" xfId="56" applyNumberFormat="1" applyFont="1" applyFill="1" applyBorder="1" applyAlignment="1">
      <alignment vertical="center" wrapText="1"/>
    </xf>
    <xf numFmtId="164" fontId="14" fillId="0" borderId="0" xfId="56" applyNumberFormat="1" applyFont="1" applyFill="1" applyBorder="1" applyAlignment="1">
      <alignment vertical="center"/>
    </xf>
    <xf numFmtId="0" fontId="34" fillId="0" borderId="0" xfId="56" applyFont="1" applyFill="1" applyBorder="1" applyAlignment="1">
      <alignment vertical="center" wrapText="1"/>
    </xf>
    <xf numFmtId="0" fontId="31" fillId="0" borderId="1" xfId="56" applyFont="1" applyFill="1" applyBorder="1" applyAlignment="1">
      <alignment horizontal="center" vertical="center" wrapText="1"/>
    </xf>
    <xf numFmtId="0" fontId="14" fillId="0" borderId="3" xfId="56" applyFont="1" applyFill="1" applyBorder="1" applyAlignment="1">
      <alignment horizontal="left" vertical="center" wrapText="1"/>
    </xf>
    <xf numFmtId="2" fontId="9" fillId="0" borderId="1" xfId="56" applyNumberFormat="1" applyFont="1" applyFill="1" applyBorder="1" applyAlignment="1">
      <alignment horizontal="center" vertical="center" wrapText="1"/>
    </xf>
    <xf numFmtId="164" fontId="9" fillId="0" borderId="1" xfId="56" applyNumberFormat="1" applyFont="1" applyFill="1" applyBorder="1" applyAlignment="1">
      <alignment horizontal="center" vertical="center" wrapText="1"/>
    </xf>
    <xf numFmtId="164" fontId="14" fillId="0" borderId="0" xfId="56" applyNumberFormat="1" applyFont="1" applyFill="1" applyAlignment="1">
      <alignment vertical="center"/>
    </xf>
    <xf numFmtId="49" fontId="9" fillId="0" borderId="0" xfId="57" applyNumberFormat="1" applyFont="1" applyFill="1" applyAlignment="1">
      <alignment vertical="center"/>
    </xf>
    <xf numFmtId="0" fontId="9" fillId="0" borderId="0" xfId="57" applyFont="1" applyFill="1" applyBorder="1" applyAlignment="1">
      <alignment vertical="center"/>
    </xf>
    <xf numFmtId="0" fontId="9" fillId="0" borderId="0" xfId="57" applyFont="1" applyFill="1" applyAlignment="1">
      <alignment vertical="center"/>
    </xf>
    <xf numFmtId="0" fontId="16" fillId="0" borderId="0" xfId="57" applyFont="1" applyFill="1" applyAlignment="1">
      <alignment horizontal="left"/>
    </xf>
    <xf numFmtId="0" fontId="16" fillId="0" borderId="0" xfId="57" applyFont="1" applyFill="1"/>
    <xf numFmtId="0" fontId="16" fillId="0" borderId="0" xfId="57" applyFont="1" applyFill="1" applyBorder="1"/>
    <xf numFmtId="0" fontId="9" fillId="0" borderId="0" xfId="57" applyFont="1" applyFill="1" applyBorder="1" applyAlignment="1">
      <alignment vertical="center" wrapText="1"/>
    </xf>
    <xf numFmtId="49" fontId="14" fillId="0" borderId="0" xfId="57" applyNumberFormat="1" applyFont="1" applyFill="1" applyAlignment="1">
      <alignment vertical="center"/>
    </xf>
    <xf numFmtId="0" fontId="14" fillId="0" borderId="0" xfId="57" applyFont="1" applyFill="1" applyAlignment="1">
      <alignment vertical="center"/>
    </xf>
    <xf numFmtId="49" fontId="14" fillId="0" borderId="0" xfId="57" applyNumberFormat="1" applyFont="1" applyFill="1" applyBorder="1" applyAlignment="1">
      <alignment vertical="center"/>
    </xf>
    <xf numFmtId="0" fontId="14" fillId="0" borderId="1" xfId="57" applyFont="1" applyFill="1" applyBorder="1" applyAlignment="1">
      <alignment vertical="center" wrapText="1"/>
    </xf>
    <xf numFmtId="0" fontId="14" fillId="0" borderId="1" xfId="57" applyFont="1" applyFill="1" applyBorder="1" applyAlignment="1">
      <alignment horizontal="center" vertical="center" wrapText="1"/>
    </xf>
    <xf numFmtId="3" fontId="9" fillId="0" borderId="1" xfId="57" applyNumberFormat="1" applyFont="1" applyFill="1" applyBorder="1" applyAlignment="1">
      <alignment horizontal="center" vertical="center" wrapText="1"/>
    </xf>
    <xf numFmtId="0" fontId="14" fillId="0" borderId="1" xfId="57" applyFont="1" applyFill="1" applyBorder="1" applyAlignment="1">
      <alignment vertical="center"/>
    </xf>
    <xf numFmtId="4" fontId="9" fillId="0" borderId="1" xfId="57" applyNumberFormat="1" applyFont="1" applyFill="1" applyBorder="1" applyAlignment="1">
      <alignment horizontal="center" vertical="center" wrapText="1"/>
    </xf>
    <xf numFmtId="4" fontId="9" fillId="0" borderId="6" xfId="57" applyNumberFormat="1" applyFont="1" applyFill="1" applyBorder="1" applyAlignment="1">
      <alignment horizontal="center" vertical="center" wrapText="1"/>
    </xf>
    <xf numFmtId="0" fontId="32" fillId="0" borderId="1" xfId="0" applyFont="1" applyBorder="1" applyAlignment="1">
      <alignment wrapText="1"/>
    </xf>
    <xf numFmtId="0" fontId="14" fillId="0" borderId="1" xfId="58" applyFont="1" applyFill="1" applyBorder="1" applyAlignment="1">
      <alignment horizontal="center" vertical="center" wrapText="1"/>
    </xf>
    <xf numFmtId="0" fontId="14" fillId="0" borderId="0" xfId="57" applyFont="1" applyFill="1" applyBorder="1" applyAlignment="1">
      <alignment vertical="center"/>
    </xf>
    <xf numFmtId="49" fontId="14" fillId="0" borderId="1" xfId="57" applyNumberFormat="1" applyFont="1" applyFill="1" applyBorder="1" applyAlignment="1">
      <alignment vertical="center" wrapText="1"/>
    </xf>
    <xf numFmtId="0" fontId="9" fillId="0" borderId="1" xfId="57" applyFont="1" applyFill="1" applyBorder="1" applyAlignment="1">
      <alignment horizontal="center" vertical="center" wrapText="1"/>
    </xf>
    <xf numFmtId="164" fontId="9" fillId="0" borderId="1" xfId="57" applyNumberFormat="1" applyFont="1" applyFill="1" applyBorder="1" applyAlignment="1">
      <alignment horizontal="center" vertical="center" wrapText="1"/>
    </xf>
    <xf numFmtId="0" fontId="18" fillId="0" borderId="1" xfId="57" applyFont="1" applyFill="1" applyBorder="1" applyAlignment="1">
      <alignment vertical="center" wrapText="1"/>
    </xf>
    <xf numFmtId="0" fontId="18" fillId="0" borderId="1" xfId="57" applyFont="1" applyFill="1" applyBorder="1" applyAlignment="1">
      <alignment horizontal="center" vertical="center" wrapText="1"/>
    </xf>
    <xf numFmtId="164" fontId="18" fillId="0" borderId="1" xfId="57" applyNumberFormat="1" applyFont="1" applyFill="1" applyBorder="1" applyAlignment="1">
      <alignment horizontal="center" vertical="center" wrapText="1"/>
    </xf>
    <xf numFmtId="164" fontId="14" fillId="0" borderId="0" xfId="57" applyNumberFormat="1" applyFont="1" applyFill="1" applyBorder="1" applyAlignment="1">
      <alignment vertical="center"/>
    </xf>
    <xf numFmtId="0" fontId="18" fillId="0" borderId="0" xfId="57" applyFont="1" applyFill="1" applyBorder="1" applyAlignment="1">
      <alignment vertical="center" wrapText="1"/>
    </xf>
    <xf numFmtId="0" fontId="34" fillId="0" borderId="0" xfId="57" applyFont="1" applyFill="1" applyBorder="1" applyAlignment="1">
      <alignment vertical="center" wrapText="1"/>
    </xf>
    <xf numFmtId="0" fontId="31" fillId="0" borderId="1" xfId="57" applyFont="1" applyFill="1" applyBorder="1" applyAlignment="1">
      <alignment horizontal="center" vertical="center" wrapText="1"/>
    </xf>
    <xf numFmtId="0" fontId="14" fillId="0" borderId="3" xfId="57" applyFont="1" applyFill="1" applyBorder="1" applyAlignment="1">
      <alignment horizontal="left" vertical="center" wrapText="1"/>
    </xf>
    <xf numFmtId="2" fontId="9" fillId="0" borderId="1" xfId="57" applyNumberFormat="1" applyFont="1" applyFill="1" applyBorder="1" applyAlignment="1">
      <alignment horizontal="center" vertical="center" wrapText="1"/>
    </xf>
    <xf numFmtId="0" fontId="14" fillId="0" borderId="0" xfId="57" applyFont="1" applyFill="1" applyBorder="1" applyAlignment="1">
      <alignment vertical="center" wrapText="1"/>
    </xf>
    <xf numFmtId="0" fontId="14" fillId="0" borderId="0" xfId="57" applyFont="1" applyFill="1" applyBorder="1" applyAlignment="1">
      <alignment horizontal="center" vertical="center" wrapText="1"/>
    </xf>
    <xf numFmtId="3" fontId="14" fillId="0" borderId="0" xfId="57" applyNumberFormat="1" applyFont="1" applyFill="1" applyBorder="1" applyAlignment="1">
      <alignment horizontal="center" vertical="center" wrapText="1"/>
    </xf>
    <xf numFmtId="0" fontId="14" fillId="0" borderId="0" xfId="57" applyFont="1" applyFill="1" applyAlignment="1">
      <alignment vertical="center" wrapText="1"/>
    </xf>
    <xf numFmtId="164" fontId="14" fillId="0" borderId="0" xfId="57" applyNumberFormat="1" applyFont="1" applyFill="1" applyAlignment="1">
      <alignment vertical="center"/>
    </xf>
    <xf numFmtId="0" fontId="32" fillId="0" borderId="1" xfId="0" applyFont="1" applyBorder="1"/>
    <xf numFmtId="0" fontId="9" fillId="0" borderId="5" xfId="57" applyFont="1" applyFill="1" applyBorder="1" applyAlignment="1">
      <alignment horizontal="center" vertical="center" wrapText="1"/>
    </xf>
    <xf numFmtId="0" fontId="18" fillId="0" borderId="5" xfId="57" applyFont="1" applyFill="1" applyBorder="1" applyAlignment="1">
      <alignment horizontal="center" vertical="center" wrapText="1"/>
    </xf>
    <xf numFmtId="0" fontId="9" fillId="0" borderId="0" xfId="2" applyFont="1" applyAlignment="1">
      <alignment horizontal="center" vertical="center"/>
    </xf>
    <xf numFmtId="0" fontId="37" fillId="0" borderId="0" xfId="59" applyFont="1" applyAlignment="1" applyProtection="1">
      <alignment horizontal="center" vertical="center"/>
    </xf>
    <xf numFmtId="0" fontId="32" fillId="0" borderId="0" xfId="0" applyFont="1" applyAlignment="1">
      <alignment horizontal="center"/>
    </xf>
    <xf numFmtId="0" fontId="14" fillId="2" borderId="0" xfId="2" applyFont="1" applyFill="1" applyAlignment="1">
      <alignment horizontal="center" vertical="center"/>
    </xf>
    <xf numFmtId="49" fontId="14" fillId="2" borderId="0" xfId="2" applyNumberFormat="1" applyFont="1" applyFill="1" applyAlignment="1">
      <alignment horizontal="center" vertical="center"/>
    </xf>
    <xf numFmtId="0" fontId="30" fillId="0" borderId="0" xfId="50" applyFont="1" applyFill="1" applyBorder="1" applyAlignment="1">
      <alignment horizontal="center"/>
    </xf>
    <xf numFmtId="0" fontId="30" fillId="0" borderId="0" xfId="50" applyFont="1" applyFill="1" applyBorder="1" applyAlignment="1"/>
    <xf numFmtId="0" fontId="20" fillId="0" borderId="0" xfId="2" applyFont="1" applyFill="1" applyBorder="1"/>
    <xf numFmtId="0" fontId="18" fillId="0" borderId="0" xfId="2" applyFont="1" applyFill="1" applyBorder="1" applyAlignment="1">
      <alignment horizontal="center"/>
    </xf>
    <xf numFmtId="0" fontId="18" fillId="2" borderId="0" xfId="2" applyFont="1" applyFill="1" applyBorder="1" applyAlignment="1">
      <alignment vertical="center"/>
    </xf>
    <xf numFmtId="167" fontId="9" fillId="2" borderId="0" xfId="45" applyFont="1" applyFill="1" applyBorder="1" applyAlignment="1">
      <alignment vertical="center" wrapText="1"/>
    </xf>
    <xf numFmtId="167" fontId="16" fillId="0" borderId="0" xfId="45" applyFont="1"/>
    <xf numFmtId="49" fontId="18" fillId="0" borderId="0" xfId="2" applyNumberFormat="1" applyFont="1" applyFill="1" applyAlignment="1">
      <alignment vertical="center"/>
    </xf>
    <xf numFmtId="0" fontId="18" fillId="0" borderId="0" xfId="2" applyFont="1" applyFill="1" applyAlignment="1">
      <alignment vertical="center"/>
    </xf>
    <xf numFmtId="0" fontId="18" fillId="0" borderId="0" xfId="2" applyFont="1" applyFill="1" applyBorder="1" applyAlignment="1">
      <alignment horizontal="left" vertical="center"/>
    </xf>
    <xf numFmtId="0" fontId="18" fillId="2" borderId="0" xfId="2" applyFont="1" applyFill="1" applyBorder="1" applyAlignment="1">
      <alignment horizontal="left" vertical="center" wrapText="1"/>
    </xf>
    <xf numFmtId="164" fontId="9" fillId="0" borderId="3" xfId="2" applyNumberFormat="1" applyFont="1" applyFill="1" applyBorder="1" applyAlignment="1">
      <alignment horizontal="center" vertical="center"/>
    </xf>
    <xf numFmtId="164" fontId="9" fillId="0" borderId="1" xfId="2" applyNumberFormat="1" applyFont="1" applyFill="1" applyBorder="1" applyAlignment="1">
      <alignment horizontal="center"/>
    </xf>
    <xf numFmtId="164" fontId="18" fillId="0" borderId="1" xfId="2" applyNumberFormat="1" applyFont="1" applyFill="1" applyBorder="1" applyAlignment="1">
      <alignment horizontal="center" vertical="center" wrapText="1"/>
    </xf>
    <xf numFmtId="0" fontId="11" fillId="0" borderId="0" xfId="2" applyFont="1" applyBorder="1" applyAlignment="1">
      <alignment vertical="center"/>
    </xf>
    <xf numFmtId="0" fontId="11" fillId="0" borderId="0" xfId="2" applyFont="1" applyAlignment="1">
      <alignment vertical="center"/>
    </xf>
    <xf numFmtId="0" fontId="6" fillId="0" borderId="1" xfId="2" applyFont="1" applyFill="1" applyBorder="1" applyAlignment="1">
      <alignment vertical="top" wrapText="1"/>
    </xf>
    <xf numFmtId="0" fontId="18" fillId="0" borderId="0" xfId="2" applyFont="1" applyFill="1" applyBorder="1" applyAlignment="1">
      <alignment horizontal="left" vertical="center" wrapText="1"/>
    </xf>
    <xf numFmtId="0" fontId="18" fillId="0" borderId="0" xfId="2" applyFont="1" applyFill="1" applyBorder="1" applyAlignment="1">
      <alignment horizontal="center" vertical="center" wrapText="1"/>
    </xf>
    <xf numFmtId="164" fontId="18" fillId="0" borderId="0" xfId="2" applyNumberFormat="1" applyFont="1" applyFill="1" applyBorder="1" applyAlignment="1">
      <alignment horizontal="center" vertical="center" wrapText="1"/>
    </xf>
    <xf numFmtId="164" fontId="9" fillId="0" borderId="0" xfId="2" applyNumberFormat="1" applyFont="1" applyFill="1" applyBorder="1" applyAlignment="1">
      <alignment vertical="center"/>
    </xf>
    <xf numFmtId="0" fontId="6" fillId="2" borderId="0" xfId="2" applyFont="1" applyFill="1" applyAlignment="1">
      <alignment vertical="center" wrapText="1"/>
    </xf>
    <xf numFmtId="0" fontId="6" fillId="2" borderId="0" xfId="2" applyFont="1" applyFill="1" applyAlignment="1">
      <alignment vertical="center"/>
    </xf>
    <xf numFmtId="49" fontId="6" fillId="2" borderId="0" xfId="2" applyNumberFormat="1" applyFont="1" applyFill="1" applyAlignment="1">
      <alignment vertical="center"/>
    </xf>
    <xf numFmtId="0" fontId="15" fillId="0" borderId="0" xfId="50" applyFont="1" applyFill="1" applyBorder="1" applyAlignment="1"/>
    <xf numFmtId="0" fontId="15" fillId="0" borderId="0" xfId="50" applyFont="1" applyFill="1" applyBorder="1" applyAlignment="1">
      <alignment wrapText="1"/>
    </xf>
    <xf numFmtId="0" fontId="39" fillId="0" borderId="0" xfId="50" applyFont="1" applyFill="1" applyBorder="1" applyAlignment="1"/>
    <xf numFmtId="0" fontId="15" fillId="0" borderId="0" xfId="2" applyFont="1" applyFill="1" applyBorder="1" applyAlignment="1">
      <alignment horizontal="center"/>
    </xf>
    <xf numFmtId="0" fontId="15" fillId="0" borderId="0" xfId="2" applyFont="1" applyFill="1" applyBorder="1" applyAlignment="1"/>
    <xf numFmtId="0" fontId="5" fillId="0" borderId="0" xfId="2" applyFont="1" applyAlignment="1">
      <alignment horizontal="left"/>
    </xf>
    <xf numFmtId="0" fontId="40" fillId="2" borderId="0" xfId="2" applyFont="1" applyFill="1" applyAlignment="1"/>
    <xf numFmtId="0" fontId="41" fillId="2" borderId="0" xfId="2" applyFont="1" applyFill="1" applyAlignment="1"/>
    <xf numFmtId="0" fontId="42" fillId="2" borderId="0" xfId="2" applyFont="1" applyFill="1" applyAlignment="1"/>
    <xf numFmtId="0" fontId="15" fillId="2" borderId="0" xfId="2" applyFont="1" applyFill="1" applyBorder="1" applyAlignment="1">
      <alignment vertical="center"/>
    </xf>
    <xf numFmtId="0" fontId="6" fillId="0" borderId="0" xfId="2" applyFont="1" applyFill="1" applyBorder="1" applyAlignment="1">
      <alignment vertical="center"/>
    </xf>
    <xf numFmtId="49" fontId="6" fillId="0" borderId="0" xfId="2" applyNumberFormat="1" applyFont="1" applyFill="1" applyAlignment="1">
      <alignment vertical="center"/>
    </xf>
    <xf numFmtId="0" fontId="5" fillId="0" borderId="0" xfId="2" applyFont="1"/>
    <xf numFmtId="167" fontId="6" fillId="2" borderId="0" xfId="45" applyFont="1" applyFill="1" applyBorder="1" applyAlignment="1">
      <alignment vertical="center" wrapText="1"/>
    </xf>
    <xf numFmtId="167" fontId="5" fillId="0" borderId="0" xfId="45" applyFont="1"/>
    <xf numFmtId="0" fontId="6" fillId="0" borderId="0" xfId="2" applyFont="1" applyFill="1" applyBorder="1" applyAlignment="1">
      <alignment vertical="center" wrapText="1"/>
    </xf>
    <xf numFmtId="0" fontId="15" fillId="2" borderId="0" xfId="2" applyFont="1" applyFill="1" applyBorder="1" applyAlignment="1">
      <alignment horizontal="left" vertical="center" wrapText="1"/>
    </xf>
    <xf numFmtId="0" fontId="6" fillId="2" borderId="0" xfId="2" applyFont="1" applyFill="1" applyBorder="1" applyAlignment="1">
      <alignment vertical="center" wrapText="1"/>
    </xf>
    <xf numFmtId="0" fontId="5" fillId="0" borderId="1" xfId="2" applyFont="1" applyBorder="1" applyAlignment="1">
      <alignment horizontal="center" vertical="center" wrapText="1"/>
    </xf>
    <xf numFmtId="0" fontId="6" fillId="0" borderId="2" xfId="2" applyFont="1" applyFill="1" applyBorder="1" applyAlignment="1">
      <alignment vertical="center" wrapText="1"/>
    </xf>
    <xf numFmtId="164" fontId="6" fillId="0" borderId="3" xfId="2" applyNumberFormat="1" applyFont="1" applyFill="1" applyBorder="1" applyAlignment="1">
      <alignment horizontal="center" vertical="center"/>
    </xf>
    <xf numFmtId="0" fontId="6" fillId="2" borderId="1" xfId="2" applyFont="1" applyFill="1" applyBorder="1" applyAlignment="1">
      <alignment vertical="center"/>
    </xf>
    <xf numFmtId="0" fontId="5" fillId="0" borderId="0" xfId="2" applyFont="1" applyAlignment="1">
      <alignment vertical="center"/>
    </xf>
    <xf numFmtId="0" fontId="6" fillId="0" borderId="1" xfId="2" applyFont="1" applyFill="1" applyBorder="1" applyAlignment="1">
      <alignment vertical="center" wrapText="1"/>
    </xf>
    <xf numFmtId="0" fontId="15" fillId="0" borderId="2" xfId="2" applyFont="1" applyFill="1" applyBorder="1" applyAlignment="1">
      <alignment vertical="center" wrapText="1"/>
    </xf>
    <xf numFmtId="0" fontId="15" fillId="0" borderId="1" xfId="2" applyFont="1" applyFill="1" applyBorder="1" applyAlignment="1">
      <alignment vertical="center" wrapText="1"/>
    </xf>
    <xf numFmtId="0" fontId="10" fillId="0" borderId="0" xfId="2" applyFont="1" applyBorder="1" applyAlignment="1">
      <alignment vertical="center"/>
    </xf>
    <xf numFmtId="0" fontId="10" fillId="0" borderId="0" xfId="2" applyFont="1" applyAlignment="1">
      <alignment vertical="center"/>
    </xf>
    <xf numFmtId="0" fontId="6" fillId="2" borderId="0" xfId="2" applyFont="1" applyFill="1" applyBorder="1" applyAlignment="1">
      <alignment vertical="center"/>
    </xf>
    <xf numFmtId="0" fontId="6" fillId="0" borderId="2" xfId="2" applyFont="1" applyFill="1" applyBorder="1" applyAlignment="1">
      <alignment horizontal="center" vertical="center" wrapText="1"/>
    </xf>
    <xf numFmtId="0" fontId="15" fillId="0" borderId="0" xfId="2" applyFont="1" applyFill="1" applyBorder="1" applyAlignment="1">
      <alignment horizontal="left" vertical="center" wrapText="1"/>
    </xf>
    <xf numFmtId="0" fontId="15" fillId="0" borderId="0" xfId="2" applyFont="1" applyFill="1" applyBorder="1" applyAlignment="1">
      <alignment horizontal="center" vertical="center" wrapText="1"/>
    </xf>
    <xf numFmtId="164" fontId="15" fillId="0" borderId="0" xfId="2" applyNumberFormat="1" applyFont="1" applyFill="1" applyBorder="1" applyAlignment="1">
      <alignment horizontal="center" vertical="center" wrapText="1"/>
    </xf>
    <xf numFmtId="164" fontId="6" fillId="0" borderId="0" xfId="2" applyNumberFormat="1" applyFont="1" applyFill="1" applyBorder="1" applyAlignment="1">
      <alignment vertical="center"/>
    </xf>
    <xf numFmtId="0" fontId="14" fillId="0" borderId="0" xfId="55" applyFont="1" applyFill="1" applyAlignment="1">
      <alignment vertical="center"/>
    </xf>
    <xf numFmtId="0" fontId="16" fillId="0" borderId="0" xfId="55" applyFont="1" applyFill="1" applyAlignment="1">
      <alignment horizontal="left"/>
    </xf>
    <xf numFmtId="0" fontId="32" fillId="0" borderId="0" xfId="0" applyFont="1"/>
    <xf numFmtId="0" fontId="21" fillId="0" borderId="0" xfId="55" applyFont="1" applyFill="1" applyAlignment="1"/>
    <xf numFmtId="49" fontId="9" fillId="0" borderId="0" xfId="55" applyNumberFormat="1" applyFont="1" applyFill="1" applyAlignment="1">
      <alignment vertical="center"/>
    </xf>
    <xf numFmtId="0" fontId="9" fillId="0" borderId="0" xfId="55" applyFont="1" applyFill="1" applyAlignment="1">
      <alignment vertical="center"/>
    </xf>
    <xf numFmtId="0" fontId="22" fillId="0" borderId="0" xfId="55" applyFont="1" applyFill="1" applyAlignment="1"/>
    <xf numFmtId="0" fontId="23" fillId="0" borderId="0" xfId="55" applyFont="1" applyFill="1" applyAlignment="1"/>
    <xf numFmtId="0" fontId="9" fillId="0" borderId="0" xfId="55" applyFont="1" applyFill="1" applyBorder="1" applyAlignment="1">
      <alignment vertical="center" wrapText="1"/>
    </xf>
    <xf numFmtId="0" fontId="9" fillId="0" borderId="0" xfId="55" applyFont="1" applyFill="1" applyBorder="1" applyAlignment="1">
      <alignment vertical="center"/>
    </xf>
    <xf numFmtId="49" fontId="14" fillId="0" borderId="0" xfId="55" applyNumberFormat="1" applyFont="1" applyFill="1" applyAlignment="1">
      <alignment vertical="center"/>
    </xf>
    <xf numFmtId="0" fontId="14" fillId="0" borderId="0" xfId="55" applyFont="1" applyFill="1" applyBorder="1" applyAlignment="1">
      <alignment vertical="center"/>
    </xf>
    <xf numFmtId="0" fontId="18" fillId="0" borderId="0" xfId="55" applyFont="1" applyFill="1" applyBorder="1" applyAlignment="1">
      <alignment vertical="center" wrapText="1"/>
    </xf>
    <xf numFmtId="49" fontId="18" fillId="0" borderId="0" xfId="55" applyNumberFormat="1" applyFont="1" applyFill="1" applyAlignment="1">
      <alignment vertical="center"/>
    </xf>
    <xf numFmtId="0" fontId="18" fillId="0" borderId="0" xfId="55" applyFont="1" applyFill="1" applyAlignment="1">
      <alignment vertical="center"/>
    </xf>
    <xf numFmtId="0" fontId="11" fillId="0" borderId="0" xfId="55" applyFont="1" applyFill="1" applyAlignment="1">
      <alignment horizontal="left"/>
    </xf>
    <xf numFmtId="0" fontId="16" fillId="0" borderId="0" xfId="55" applyFont="1" applyFill="1"/>
    <xf numFmtId="49" fontId="30" fillId="0" borderId="0" xfId="55" applyNumberFormat="1" applyFont="1" applyFill="1" applyAlignment="1">
      <alignment vertical="center"/>
    </xf>
    <xf numFmtId="0" fontId="30" fillId="0" borderId="0" xfId="55" applyFont="1" applyFill="1" applyAlignment="1">
      <alignment vertical="center"/>
    </xf>
    <xf numFmtId="0" fontId="31" fillId="0" borderId="1" xfId="55" applyFont="1" applyFill="1" applyBorder="1" applyAlignment="1">
      <alignment horizontal="center" vertical="center" wrapText="1"/>
    </xf>
    <xf numFmtId="0" fontId="9" fillId="0" borderId="1" xfId="55" applyFont="1" applyFill="1" applyBorder="1" applyAlignment="1">
      <alignment horizontal="center" vertical="center" wrapText="1"/>
    </xf>
    <xf numFmtId="49" fontId="9" fillId="0" borderId="2" xfId="55" applyNumberFormat="1" applyFont="1" applyFill="1" applyBorder="1" applyAlignment="1">
      <alignment vertical="center" wrapText="1"/>
    </xf>
    <xf numFmtId="165" fontId="9" fillId="0" borderId="1" xfId="0" applyNumberFormat="1" applyFont="1" applyFill="1" applyBorder="1" applyAlignment="1">
      <alignment horizontal="center" vertical="center"/>
    </xf>
    <xf numFmtId="164" fontId="9" fillId="0" borderId="1" xfId="0" applyNumberFormat="1" applyFont="1" applyFill="1" applyBorder="1" applyAlignment="1">
      <alignment horizontal="center"/>
    </xf>
    <xf numFmtId="164" fontId="9" fillId="0" borderId="1" xfId="0" applyNumberFormat="1" applyFont="1" applyFill="1" applyBorder="1" applyAlignment="1">
      <alignment horizontal="center" vertical="center"/>
    </xf>
    <xf numFmtId="164" fontId="18" fillId="0" borderId="1" xfId="55" applyNumberFormat="1" applyFont="1" applyFill="1" applyBorder="1" applyAlignment="1">
      <alignment horizontal="center" vertical="center" wrapText="1"/>
    </xf>
    <xf numFmtId="3" fontId="14" fillId="0" borderId="0" xfId="55" applyNumberFormat="1" applyFont="1" applyFill="1" applyAlignment="1">
      <alignment vertical="center"/>
    </xf>
    <xf numFmtId="0" fontId="16" fillId="0" borderId="0" xfId="55" applyFont="1" applyFill="1" applyBorder="1"/>
    <xf numFmtId="49" fontId="14" fillId="0" borderId="0" xfId="55" applyNumberFormat="1" applyFont="1" applyFill="1" applyBorder="1" applyAlignment="1">
      <alignment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49" fontId="9" fillId="0" borderId="0" xfId="0" applyNumberFormat="1" applyFont="1" applyFill="1" applyAlignment="1">
      <alignment vertical="center"/>
    </xf>
    <xf numFmtId="0" fontId="9" fillId="0" borderId="0" xfId="0" applyFont="1" applyFill="1" applyAlignment="1">
      <alignment vertical="center"/>
    </xf>
    <xf numFmtId="0" fontId="14" fillId="0" borderId="0" xfId="55" applyFont="1" applyFill="1" applyBorder="1" applyAlignment="1">
      <alignment vertical="center" wrapText="1"/>
    </xf>
    <xf numFmtId="0" fontId="14" fillId="0" borderId="0" xfId="55" applyFont="1" applyFill="1" applyBorder="1" applyAlignment="1">
      <alignment horizontal="center" vertical="center" wrapText="1"/>
    </xf>
    <xf numFmtId="3" fontId="14" fillId="0" borderId="0" xfId="55" applyNumberFormat="1" applyFont="1" applyFill="1" applyBorder="1" applyAlignment="1">
      <alignment horizontal="center" vertical="center" wrapText="1"/>
    </xf>
    <xf numFmtId="0" fontId="18" fillId="0" borderId="1" xfId="55" applyFont="1" applyFill="1" applyBorder="1" applyAlignment="1">
      <alignment vertical="center" wrapText="1"/>
    </xf>
    <xf numFmtId="164" fontId="14" fillId="0" borderId="0" xfId="55" applyNumberFormat="1" applyFont="1" applyFill="1" applyBorder="1" applyAlignment="1">
      <alignment vertical="center"/>
    </xf>
    <xf numFmtId="0" fontId="9" fillId="0" borderId="1" xfId="0" applyFont="1" applyFill="1" applyBorder="1" applyAlignment="1">
      <alignment wrapText="1"/>
    </xf>
    <xf numFmtId="0" fontId="27" fillId="0" borderId="1" xfId="0" applyFont="1" applyFill="1" applyBorder="1" applyAlignment="1">
      <alignment horizontal="center" vertical="center" wrapText="1"/>
    </xf>
    <xf numFmtId="49" fontId="9" fillId="2" borderId="0" xfId="0" applyNumberFormat="1" applyFont="1" applyFill="1" applyAlignment="1">
      <alignment vertical="center"/>
    </xf>
    <xf numFmtId="0" fontId="9" fillId="2" borderId="0" xfId="0" applyFont="1" applyFill="1" applyAlignment="1">
      <alignment vertical="center"/>
    </xf>
    <xf numFmtId="49" fontId="43" fillId="0" borderId="0" xfId="0" applyNumberFormat="1" applyFont="1" applyFill="1" applyAlignment="1">
      <alignment vertical="center"/>
    </xf>
    <xf numFmtId="0" fontId="43" fillId="0" borderId="0" xfId="0" applyFont="1" applyFill="1" applyAlignment="1">
      <alignment vertical="center"/>
    </xf>
    <xf numFmtId="49" fontId="9" fillId="0" borderId="1" xfId="55" applyNumberFormat="1" applyFont="1" applyFill="1" applyBorder="1" applyAlignment="1">
      <alignment vertical="center" wrapText="1"/>
    </xf>
    <xf numFmtId="0" fontId="14" fillId="0" borderId="0" xfId="55" applyFont="1" applyFill="1" applyAlignment="1">
      <alignment vertical="center" wrapText="1"/>
    </xf>
    <xf numFmtId="164" fontId="14" fillId="0" borderId="0" xfId="55" applyNumberFormat="1" applyFont="1" applyFill="1" applyAlignment="1">
      <alignment vertical="center"/>
    </xf>
    <xf numFmtId="0" fontId="13" fillId="0" borderId="0" xfId="2"/>
    <xf numFmtId="0" fontId="13" fillId="0" borderId="0" xfId="2" applyAlignment="1"/>
    <xf numFmtId="0" fontId="11" fillId="0" borderId="0" xfId="2" applyFont="1" applyAlignment="1">
      <alignment horizontal="left"/>
    </xf>
    <xf numFmtId="0" fontId="13" fillId="0" borderId="0" xfId="2" applyFill="1"/>
    <xf numFmtId="164" fontId="9" fillId="0" borderId="1" xfId="2" applyNumberFormat="1" applyFont="1" applyFill="1" applyBorder="1" applyAlignment="1">
      <alignment horizontal="center" vertical="center" wrapText="1"/>
    </xf>
    <xf numFmtId="0" fontId="14" fillId="0" borderId="0" xfId="61" applyFont="1" applyFill="1" applyAlignment="1">
      <alignment vertical="center" wrapText="1"/>
    </xf>
    <xf numFmtId="0" fontId="14" fillId="0" borderId="0" xfId="61" applyFont="1" applyFill="1" applyAlignment="1">
      <alignment vertical="center"/>
    </xf>
    <xf numFmtId="49" fontId="14" fillId="0" borderId="0" xfId="61" applyNumberFormat="1" applyFont="1" applyFill="1" applyAlignment="1">
      <alignment vertical="center"/>
    </xf>
    <xf numFmtId="0" fontId="16" fillId="0" borderId="0" xfId="61" applyFont="1" applyFill="1" applyAlignment="1">
      <alignment horizontal="left"/>
    </xf>
    <xf numFmtId="49" fontId="9" fillId="0" borderId="0" xfId="61" applyNumberFormat="1" applyFont="1" applyFill="1" applyAlignment="1">
      <alignment vertical="center"/>
    </xf>
    <xf numFmtId="0" fontId="9" fillId="0" borderId="0" xfId="61" applyFont="1" applyFill="1" applyAlignment="1">
      <alignment vertical="center"/>
    </xf>
    <xf numFmtId="0" fontId="9" fillId="0" borderId="0" xfId="61" applyFont="1" applyFill="1" applyBorder="1" applyAlignment="1">
      <alignment vertical="center" wrapText="1"/>
    </xf>
    <xf numFmtId="0" fontId="9" fillId="0" borderId="0" xfId="61" applyFont="1" applyFill="1" applyBorder="1" applyAlignment="1">
      <alignment vertical="center"/>
    </xf>
    <xf numFmtId="0" fontId="14" fillId="0" borderId="0" xfId="61" applyFont="1" applyFill="1" applyBorder="1" applyAlignment="1">
      <alignment vertical="center"/>
    </xf>
    <xf numFmtId="0" fontId="18" fillId="0" borderId="0" xfId="61" applyFont="1" applyFill="1" applyBorder="1" applyAlignment="1">
      <alignment vertical="center" wrapText="1"/>
    </xf>
    <xf numFmtId="0" fontId="11" fillId="0" borderId="0" xfId="61" applyFont="1" applyFill="1" applyAlignment="1">
      <alignment horizontal="left"/>
    </xf>
    <xf numFmtId="0" fontId="16" fillId="0" borderId="0" xfId="61" applyFont="1" applyFill="1"/>
    <xf numFmtId="49" fontId="30" fillId="0" borderId="0" xfId="61" applyNumberFormat="1" applyFont="1" applyFill="1" applyAlignment="1">
      <alignment vertical="center"/>
    </xf>
    <xf numFmtId="0" fontId="30" fillId="0" borderId="0" xfId="61" applyFont="1" applyFill="1" applyAlignment="1">
      <alignment vertical="center"/>
    </xf>
    <xf numFmtId="0" fontId="18" fillId="0" borderId="0" xfId="0" applyFont="1" applyFill="1" applyBorder="1" applyAlignment="1">
      <alignment horizontal="left" vertical="center"/>
    </xf>
    <xf numFmtId="0" fontId="14" fillId="0" borderId="1" xfId="61" applyFont="1" applyFill="1" applyBorder="1" applyAlignment="1">
      <alignment vertical="center"/>
    </xf>
    <xf numFmtId="0" fontId="18" fillId="0" borderId="1" xfId="61" applyFont="1" applyFill="1" applyBorder="1" applyAlignment="1">
      <alignment vertical="center" wrapText="1"/>
    </xf>
    <xf numFmtId="164" fontId="18" fillId="0" borderId="1" xfId="61" applyNumberFormat="1" applyFont="1" applyFill="1" applyBorder="1" applyAlignment="1">
      <alignment horizontal="center" vertical="center" wrapText="1"/>
    </xf>
    <xf numFmtId="3" fontId="14" fillId="0" borderId="0" xfId="61" applyNumberFormat="1" applyFont="1" applyFill="1" applyAlignment="1">
      <alignment vertical="center"/>
    </xf>
    <xf numFmtId="0" fontId="16" fillId="0" borderId="0" xfId="61" applyFont="1" applyFill="1" applyBorder="1"/>
    <xf numFmtId="49" fontId="14" fillId="0" borderId="0" xfId="61" applyNumberFormat="1" applyFont="1" applyFill="1" applyBorder="1" applyAlignment="1">
      <alignment vertical="center"/>
    </xf>
    <xf numFmtId="0" fontId="9" fillId="2" borderId="3" xfId="0" applyFont="1" applyFill="1" applyBorder="1" applyAlignment="1">
      <alignment horizontal="left" vertical="center" wrapText="1"/>
    </xf>
    <xf numFmtId="0" fontId="9" fillId="2" borderId="1" xfId="0" applyFont="1" applyFill="1" applyBorder="1" applyAlignment="1">
      <alignment vertical="center"/>
    </xf>
    <xf numFmtId="0" fontId="14" fillId="0" borderId="0" xfId="61" applyFont="1" applyFill="1" applyBorder="1" applyAlignment="1">
      <alignment vertical="center" wrapText="1"/>
    </xf>
    <xf numFmtId="0" fontId="14" fillId="0" borderId="0" xfId="61" applyFont="1" applyFill="1" applyBorder="1" applyAlignment="1">
      <alignment horizontal="center" vertical="center" wrapText="1"/>
    </xf>
    <xf numFmtId="3" fontId="14" fillId="0" borderId="0" xfId="61" applyNumberFormat="1" applyFont="1" applyFill="1" applyBorder="1" applyAlignment="1">
      <alignment horizontal="center" vertical="center" wrapText="1"/>
    </xf>
    <xf numFmtId="49" fontId="14" fillId="0" borderId="1" xfId="61" applyNumberFormat="1" applyFont="1" applyFill="1" applyBorder="1" applyAlignment="1">
      <alignment vertical="center" wrapText="1"/>
    </xf>
    <xf numFmtId="0" fontId="9" fillId="0" borderId="1" xfId="61" applyFont="1" applyFill="1" applyBorder="1" applyAlignment="1">
      <alignment horizontal="center" vertical="center" wrapText="1"/>
    </xf>
    <xf numFmtId="0" fontId="18" fillId="0" borderId="1" xfId="61" applyFont="1" applyFill="1" applyBorder="1" applyAlignment="1">
      <alignment horizontal="center" vertical="center" wrapText="1"/>
    </xf>
    <xf numFmtId="164" fontId="14" fillId="0" borderId="0" xfId="61" applyNumberFormat="1" applyFont="1" applyFill="1" applyBorder="1" applyAlignment="1">
      <alignment vertical="center"/>
    </xf>
    <xf numFmtId="0" fontId="44" fillId="0" borderId="1" xfId="0" applyFont="1" applyFill="1" applyBorder="1" applyAlignment="1">
      <alignment horizontal="center" vertical="center"/>
    </xf>
    <xf numFmtId="3" fontId="9" fillId="0" borderId="1" xfId="2" applyNumberFormat="1" applyFont="1" applyFill="1" applyBorder="1" applyAlignment="1">
      <alignment horizontal="center" vertical="center" wrapText="1"/>
    </xf>
    <xf numFmtId="0" fontId="9" fillId="0" borderId="1" xfId="2" applyFont="1" applyFill="1" applyBorder="1" applyAlignment="1">
      <alignment wrapText="1"/>
    </xf>
    <xf numFmtId="0" fontId="9" fillId="0" borderId="1" xfId="2" applyFont="1" applyBorder="1" applyAlignment="1">
      <alignment horizontal="center" vertical="center" wrapText="1"/>
    </xf>
    <xf numFmtId="0" fontId="31" fillId="0" borderId="1" xfId="0" applyFont="1" applyFill="1" applyBorder="1" applyAlignment="1">
      <alignment horizontal="center" vertical="center"/>
    </xf>
    <xf numFmtId="0" fontId="14" fillId="0" borderId="3" xfId="61" applyFont="1" applyFill="1" applyBorder="1" applyAlignment="1">
      <alignment horizontal="center" vertical="center" wrapText="1"/>
    </xf>
    <xf numFmtId="0" fontId="16" fillId="0" borderId="3" xfId="2" applyFont="1" applyBorder="1" applyAlignment="1">
      <alignment horizontal="center" vertical="center" wrapText="1"/>
    </xf>
    <xf numFmtId="0" fontId="14" fillId="0" borderId="0" xfId="51" applyFont="1" applyFill="1" applyAlignment="1">
      <alignment vertical="center" wrapText="1"/>
    </xf>
    <xf numFmtId="0" fontId="14" fillId="0" borderId="0" xfId="51" applyFont="1" applyFill="1" applyAlignment="1">
      <alignment vertical="center"/>
    </xf>
    <xf numFmtId="49" fontId="14" fillId="0" borderId="0" xfId="51" applyNumberFormat="1" applyFont="1" applyFill="1" applyAlignment="1">
      <alignment vertical="center"/>
    </xf>
    <xf numFmtId="0" fontId="16" fillId="0" borderId="0" xfId="61" applyFont="1" applyFill="1" applyAlignment="1">
      <alignment horizontal="center"/>
    </xf>
    <xf numFmtId="0" fontId="21" fillId="0" borderId="0" xfId="51" applyFont="1" applyFill="1" applyAlignment="1"/>
    <xf numFmtId="49" fontId="9" fillId="0" borderId="0" xfId="51" applyNumberFormat="1" applyFont="1" applyFill="1" applyAlignment="1">
      <alignment vertical="center"/>
    </xf>
    <xf numFmtId="0" fontId="9" fillId="0" borderId="0" xfId="51" applyFont="1" applyFill="1" applyAlignment="1">
      <alignment vertical="center"/>
    </xf>
    <xf numFmtId="0" fontId="22" fillId="0" borderId="0" xfId="51" applyFont="1" applyFill="1" applyAlignment="1"/>
    <xf numFmtId="0" fontId="23" fillId="0" borderId="0" xfId="51" applyFont="1" applyFill="1" applyAlignment="1"/>
    <xf numFmtId="0" fontId="9" fillId="0" borderId="0" xfId="51" applyFont="1" applyFill="1" applyBorder="1" applyAlignment="1">
      <alignment vertical="center"/>
    </xf>
    <xf numFmtId="0" fontId="14" fillId="0" borderId="0" xfId="51" applyFont="1" applyFill="1" applyBorder="1" applyAlignment="1">
      <alignment vertical="center"/>
    </xf>
    <xf numFmtId="0" fontId="6" fillId="0" borderId="0" xfId="51" applyFont="1" applyFill="1" applyBorder="1" applyAlignment="1">
      <alignment vertical="center" wrapText="1"/>
    </xf>
    <xf numFmtId="49" fontId="6" fillId="0" borderId="0" xfId="51" applyNumberFormat="1" applyFont="1" applyFill="1" applyAlignment="1">
      <alignment vertical="center"/>
    </xf>
    <xf numFmtId="0" fontId="6" fillId="0" borderId="0" xfId="51" applyFont="1" applyFill="1" applyBorder="1" applyAlignment="1">
      <alignment vertical="center"/>
    </xf>
    <xf numFmtId="0" fontId="9" fillId="0" borderId="0" xfId="51" applyFont="1" applyFill="1" applyAlignment="1"/>
    <xf numFmtId="0" fontId="10" fillId="0" borderId="0" xfId="51" applyFont="1" applyFill="1" applyAlignment="1">
      <alignment horizontal="left"/>
    </xf>
    <xf numFmtId="0" fontId="5" fillId="0" borderId="0" xfId="51" applyFont="1" applyFill="1"/>
    <xf numFmtId="0" fontId="16" fillId="0" borderId="0" xfId="51" applyFont="1" applyFill="1"/>
    <xf numFmtId="0" fontId="5" fillId="0" borderId="0" xfId="61" applyFont="1" applyFill="1" applyAlignment="1">
      <alignment horizontal="left"/>
    </xf>
    <xf numFmtId="49" fontId="15" fillId="0" borderId="0" xfId="51" applyNumberFormat="1" applyFont="1" applyFill="1" applyAlignment="1">
      <alignment vertical="center"/>
    </xf>
    <xf numFmtId="0" fontId="15" fillId="0" borderId="0" xfId="51" applyFont="1" applyFill="1" applyAlignment="1">
      <alignment vertical="center"/>
    </xf>
    <xf numFmtId="0" fontId="30" fillId="0" borderId="0" xfId="51" applyFont="1" applyFill="1" applyAlignment="1">
      <alignment vertical="center"/>
    </xf>
    <xf numFmtId="0" fontId="6" fillId="0" borderId="0" xfId="51" applyFont="1" applyFill="1" applyAlignment="1">
      <alignment vertical="center"/>
    </xf>
    <xf numFmtId="49" fontId="6" fillId="0" borderId="2" xfId="51" applyNumberFormat="1" applyFont="1" applyFill="1" applyBorder="1" applyAlignment="1">
      <alignment vertical="center" wrapText="1"/>
    </xf>
    <xf numFmtId="0" fontId="15" fillId="0" borderId="1" xfId="51" applyFont="1" applyFill="1" applyBorder="1" applyAlignment="1">
      <alignment vertical="center" wrapText="1"/>
    </xf>
    <xf numFmtId="164" fontId="15" fillId="0" borderId="1" xfId="51" applyNumberFormat="1" applyFont="1" applyFill="1" applyBorder="1" applyAlignment="1">
      <alignment horizontal="center" vertical="center" wrapText="1"/>
    </xf>
    <xf numFmtId="3" fontId="6" fillId="0" borderId="0" xfId="51" applyNumberFormat="1" applyFont="1" applyFill="1" applyAlignment="1">
      <alignment vertical="center"/>
    </xf>
    <xf numFmtId="0" fontId="5" fillId="0" borderId="0" xfId="51" applyFont="1" applyFill="1" applyAlignment="1">
      <alignment horizontal="left"/>
    </xf>
    <xf numFmtId="0" fontId="5" fillId="0" borderId="0" xfId="51" applyFont="1" applyFill="1" applyBorder="1"/>
    <xf numFmtId="0" fontId="6" fillId="0" borderId="1" xfId="51" applyFont="1" applyFill="1" applyBorder="1" applyAlignment="1">
      <alignment horizontal="center" vertical="center" wrapText="1"/>
    </xf>
    <xf numFmtId="49" fontId="6" fillId="0" borderId="0" xfId="51" applyNumberFormat="1" applyFont="1" applyFill="1" applyBorder="1" applyAlignment="1">
      <alignment vertical="center"/>
    </xf>
    <xf numFmtId="0" fontId="6" fillId="0" borderId="1" xfId="51" applyFont="1" applyFill="1" applyBorder="1" applyAlignment="1">
      <alignment vertical="center" wrapText="1"/>
    </xf>
    <xf numFmtId="4" fontId="6" fillId="0" borderId="1" xfId="51" applyNumberFormat="1" applyFont="1" applyFill="1" applyBorder="1" applyAlignment="1">
      <alignment horizontal="center" vertical="center" wrapText="1"/>
    </xf>
    <xf numFmtId="3" fontId="6" fillId="0" borderId="1" xfId="51" applyNumberFormat="1" applyFont="1" applyFill="1" applyBorder="1" applyAlignment="1">
      <alignment horizontal="center" vertical="center" wrapText="1"/>
    </xf>
    <xf numFmtId="0" fontId="6" fillId="0" borderId="0" xfId="51" applyFont="1" applyFill="1" applyBorder="1" applyAlignment="1">
      <alignment horizontal="center" vertical="center" wrapText="1"/>
    </xf>
    <xf numFmtId="3" fontId="6" fillId="0" borderId="0" xfId="51" applyNumberFormat="1" applyFont="1" applyFill="1" applyBorder="1" applyAlignment="1">
      <alignment horizontal="center" vertical="center" wrapText="1"/>
    </xf>
    <xf numFmtId="49" fontId="6" fillId="0" borderId="1" xfId="51" applyNumberFormat="1" applyFont="1" applyFill="1" applyBorder="1" applyAlignment="1">
      <alignment vertical="center" wrapText="1"/>
    </xf>
    <xf numFmtId="0" fontId="15" fillId="0" borderId="1" xfId="51" applyFont="1" applyFill="1" applyBorder="1" applyAlignment="1">
      <alignment horizontal="center" vertical="center" wrapText="1"/>
    </xf>
    <xf numFmtId="164" fontId="6" fillId="0" borderId="0" xfId="51" applyNumberFormat="1" applyFont="1" applyFill="1" applyBorder="1" applyAlignment="1">
      <alignment vertical="center"/>
    </xf>
    <xf numFmtId="164" fontId="14" fillId="0" borderId="0" xfId="51" applyNumberFormat="1" applyFont="1" applyFill="1" applyBorder="1" applyAlignment="1">
      <alignment vertical="center"/>
    </xf>
    <xf numFmtId="0" fontId="15" fillId="0" borderId="0" xfId="51" applyFont="1" applyFill="1" applyBorder="1" applyAlignment="1">
      <alignment vertical="center" wrapText="1"/>
    </xf>
    <xf numFmtId="0" fontId="6" fillId="0" borderId="1" xfId="58" applyFont="1" applyFill="1" applyBorder="1" applyAlignment="1">
      <alignment wrapText="1"/>
    </xf>
    <xf numFmtId="0" fontId="6" fillId="0" borderId="1" xfId="58" applyFont="1" applyFill="1" applyBorder="1" applyAlignment="1">
      <alignment horizontal="center" vertical="center" wrapText="1"/>
    </xf>
    <xf numFmtId="0" fontId="28" fillId="0" borderId="1" xfId="2" applyFont="1" applyFill="1" applyBorder="1" applyAlignment="1">
      <alignment horizontal="center" wrapText="1"/>
    </xf>
    <xf numFmtId="0" fontId="6" fillId="0" borderId="1" xfId="58" applyFont="1" applyFill="1" applyBorder="1" applyAlignment="1">
      <alignment vertical="center" wrapText="1"/>
    </xf>
    <xf numFmtId="0" fontId="6" fillId="0" borderId="0" xfId="51" applyFont="1" applyFill="1" applyAlignment="1">
      <alignment vertical="center" wrapText="1"/>
    </xf>
    <xf numFmtId="164" fontId="6" fillId="0" borderId="0" xfId="51" applyNumberFormat="1" applyFont="1" applyFill="1" applyAlignment="1">
      <alignment vertical="center"/>
    </xf>
    <xf numFmtId="0" fontId="14" fillId="0" borderId="0" xfId="63" applyFont="1" applyFill="1" applyAlignment="1">
      <alignment vertical="center"/>
    </xf>
    <xf numFmtId="49" fontId="14" fillId="0" borderId="0" xfId="63" applyNumberFormat="1" applyFont="1" applyFill="1" applyAlignment="1">
      <alignment vertical="center"/>
    </xf>
    <xf numFmtId="0" fontId="14" fillId="0" borderId="0" xfId="63" applyFont="1" applyFill="1" applyAlignment="1">
      <alignment vertical="center" wrapText="1"/>
    </xf>
    <xf numFmtId="0" fontId="18" fillId="0" borderId="0" xfId="64" applyFont="1" applyFill="1" applyBorder="1" applyAlignment="1"/>
    <xf numFmtId="0" fontId="6" fillId="3" borderId="0" xfId="64" applyFont="1" applyFill="1"/>
    <xf numFmtId="0" fontId="6" fillId="0" borderId="0" xfId="64" applyFont="1" applyFill="1"/>
    <xf numFmtId="0" fontId="18" fillId="0" borderId="0" xfId="64" applyFont="1" applyFill="1" applyBorder="1" applyAlignment="1">
      <alignment horizontal="center"/>
    </xf>
    <xf numFmtId="0" fontId="9" fillId="3" borderId="0" xfId="64" applyFont="1" applyFill="1"/>
    <xf numFmtId="49" fontId="9" fillId="0" borderId="0" xfId="63" applyNumberFormat="1" applyFont="1" applyFill="1" applyAlignment="1">
      <alignment vertical="center"/>
    </xf>
    <xf numFmtId="0" fontId="9" fillId="0" borderId="0" xfId="63" applyFont="1" applyFill="1" applyAlignment="1">
      <alignment vertical="center"/>
    </xf>
    <xf numFmtId="0" fontId="9" fillId="0" borderId="0" xfId="63" applyFont="1" applyFill="1" applyBorder="1" applyAlignment="1">
      <alignment vertical="center" wrapText="1"/>
    </xf>
    <xf numFmtId="0" fontId="9" fillId="0" borderId="0" xfId="63" applyFont="1" applyFill="1" applyBorder="1" applyAlignment="1">
      <alignment vertical="center"/>
    </xf>
    <xf numFmtId="0" fontId="14" fillId="0" borderId="0" xfId="63" applyFont="1" applyFill="1" applyBorder="1" applyAlignment="1">
      <alignment vertical="center"/>
    </xf>
    <xf numFmtId="0" fontId="18" fillId="0" borderId="0" xfId="63" applyFont="1" applyFill="1" applyBorder="1" applyAlignment="1">
      <alignment vertical="center" wrapText="1"/>
    </xf>
    <xf numFmtId="0" fontId="16" fillId="0" borderId="0" xfId="63" applyFont="1" applyFill="1"/>
    <xf numFmtId="0" fontId="16" fillId="0" borderId="0" xfId="63" applyFont="1" applyFill="1" applyAlignment="1">
      <alignment horizontal="left"/>
    </xf>
    <xf numFmtId="49" fontId="30" fillId="0" borderId="0" xfId="63" applyNumberFormat="1" applyFont="1" applyFill="1" applyAlignment="1">
      <alignment vertical="center"/>
    </xf>
    <xf numFmtId="0" fontId="30" fillId="0" borderId="0" xfId="63" applyFont="1" applyFill="1" applyAlignment="1">
      <alignment vertical="center"/>
    </xf>
    <xf numFmtId="0" fontId="31" fillId="0" borderId="0" xfId="63" applyFont="1" applyFill="1" applyBorder="1" applyAlignment="1">
      <alignment vertical="center" wrapText="1"/>
    </xf>
    <xf numFmtId="0" fontId="14" fillId="0" borderId="1" xfId="63" applyFont="1" applyFill="1" applyBorder="1" applyAlignment="1">
      <alignment horizontal="center" vertical="center"/>
    </xf>
    <xf numFmtId="0" fontId="18" fillId="0" borderId="1" xfId="63" applyFont="1" applyFill="1" applyBorder="1" applyAlignment="1">
      <alignment vertical="center" wrapText="1"/>
    </xf>
    <xf numFmtId="164" fontId="18" fillId="0" borderId="1" xfId="63" applyNumberFormat="1" applyFont="1" applyFill="1" applyBorder="1" applyAlignment="1">
      <alignment horizontal="center" vertical="center" wrapText="1"/>
    </xf>
    <xf numFmtId="3" fontId="14" fillId="0" borderId="0" xfId="63" applyNumberFormat="1" applyFont="1" applyFill="1" applyAlignment="1">
      <alignment vertical="center"/>
    </xf>
    <xf numFmtId="0" fontId="16" fillId="0" borderId="0" xfId="63" applyFont="1" applyFill="1" applyBorder="1"/>
    <xf numFmtId="0" fontId="31" fillId="0" borderId="1" xfId="63" applyFont="1" applyFill="1" applyBorder="1" applyAlignment="1">
      <alignment horizontal="center" vertical="center" wrapText="1"/>
    </xf>
    <xf numFmtId="49" fontId="14" fillId="0" borderId="0" xfId="63" applyNumberFormat="1" applyFont="1" applyFill="1" applyBorder="1" applyAlignment="1">
      <alignment vertical="center"/>
    </xf>
    <xf numFmtId="0" fontId="9" fillId="0" borderId="1" xfId="63" applyFont="1" applyFill="1" applyBorder="1" applyAlignment="1">
      <alignment horizontal="center" vertical="center" wrapText="1"/>
    </xf>
    <xf numFmtId="0" fontId="14" fillId="0" borderId="1" xfId="63" applyFont="1" applyFill="1" applyBorder="1" applyAlignment="1">
      <alignment vertical="center" wrapText="1"/>
    </xf>
    <xf numFmtId="0" fontId="14" fillId="0" borderId="1" xfId="63" applyFont="1" applyFill="1" applyBorder="1" applyAlignment="1">
      <alignment horizontal="center" vertical="center" wrapText="1"/>
    </xf>
    <xf numFmtId="4" fontId="9" fillId="0" borderId="1" xfId="63" applyNumberFormat="1" applyFont="1" applyFill="1" applyBorder="1" applyAlignment="1">
      <alignment horizontal="center" vertical="center" wrapText="1"/>
    </xf>
    <xf numFmtId="3" fontId="9" fillId="0" borderId="1" xfId="63" applyNumberFormat="1" applyFont="1" applyFill="1" applyBorder="1" applyAlignment="1">
      <alignment horizontal="center" vertical="center" wrapText="1"/>
    </xf>
    <xf numFmtId="0" fontId="14" fillId="0" borderId="0" xfId="63" applyFont="1" applyFill="1" applyBorder="1" applyAlignment="1">
      <alignment vertical="center" wrapText="1"/>
    </xf>
    <xf numFmtId="0" fontId="14" fillId="0" borderId="0" xfId="63" applyFont="1" applyFill="1" applyBorder="1" applyAlignment="1">
      <alignment horizontal="center" vertical="center" wrapText="1"/>
    </xf>
    <xf numFmtId="3" fontId="14" fillId="0" borderId="0" xfId="63" applyNumberFormat="1" applyFont="1" applyFill="1" applyBorder="1" applyAlignment="1">
      <alignment horizontal="center" vertical="center" wrapText="1"/>
    </xf>
    <xf numFmtId="49" fontId="14" fillId="0" borderId="1" xfId="63" applyNumberFormat="1" applyFont="1" applyFill="1" applyBorder="1" applyAlignment="1">
      <alignment vertical="center" wrapText="1"/>
    </xf>
    <xf numFmtId="0" fontId="18" fillId="0" borderId="1" xfId="63" applyFont="1" applyFill="1" applyBorder="1" applyAlignment="1">
      <alignment horizontal="center" vertical="center" wrapText="1"/>
    </xf>
    <xf numFmtId="164" fontId="14" fillId="0" borderId="0" xfId="63" applyNumberFormat="1" applyFont="1" applyFill="1" applyBorder="1" applyAlignment="1">
      <alignment vertical="center"/>
    </xf>
    <xf numFmtId="0" fontId="16" fillId="0" borderId="0" xfId="2" applyFont="1" applyAlignment="1">
      <alignment vertical="center" wrapText="1"/>
    </xf>
    <xf numFmtId="0" fontId="9" fillId="0" borderId="1" xfId="63" applyFont="1" applyFill="1" applyBorder="1" applyAlignment="1">
      <alignment vertical="center" wrapText="1"/>
    </xf>
    <xf numFmtId="49" fontId="9" fillId="0" borderId="0" xfId="63" applyNumberFormat="1" applyFont="1" applyFill="1" applyBorder="1" applyAlignment="1">
      <alignment vertical="center"/>
    </xf>
    <xf numFmtId="3" fontId="14" fillId="0" borderId="1" xfId="63" applyNumberFormat="1" applyFont="1" applyFill="1" applyBorder="1" applyAlignment="1">
      <alignment horizontal="center" vertical="center" wrapText="1"/>
    </xf>
    <xf numFmtId="164" fontId="14" fillId="0" borderId="0" xfId="63" applyNumberFormat="1" applyFont="1" applyFill="1" applyAlignment="1">
      <alignment vertical="center"/>
    </xf>
    <xf numFmtId="0" fontId="16" fillId="0" borderId="0" xfId="51" applyFont="1" applyFill="1" applyAlignment="1">
      <alignment horizontal="center"/>
    </xf>
    <xf numFmtId="0" fontId="16" fillId="0" borderId="0" xfId="0" applyFont="1" applyFill="1" applyAlignment="1">
      <alignment horizontal="center"/>
    </xf>
    <xf numFmtId="0" fontId="16" fillId="0" borderId="0" xfId="0" applyFont="1" applyFill="1" applyAlignment="1">
      <alignment horizontal="center" wrapText="1"/>
    </xf>
    <xf numFmtId="0" fontId="16" fillId="0" borderId="0" xfId="61" applyFont="1" applyFill="1" applyAlignment="1">
      <alignment horizontal="center"/>
    </xf>
    <xf numFmtId="0" fontId="32" fillId="0" borderId="0" xfId="0" applyFont="1" applyAlignment="1"/>
    <xf numFmtId="0" fontId="16" fillId="0" borderId="0" xfId="0" applyFont="1" applyFill="1" applyAlignment="1"/>
    <xf numFmtId="0" fontId="16" fillId="0" borderId="0" xfId="0" applyFont="1" applyFill="1" applyAlignment="1">
      <alignment wrapText="1"/>
    </xf>
    <xf numFmtId="0" fontId="16" fillId="0" borderId="0" xfId="51" applyFont="1" applyFill="1" applyAlignment="1"/>
    <xf numFmtId="0" fontId="6" fillId="2" borderId="0" xfId="2" applyFont="1" applyFill="1" applyBorder="1" applyAlignment="1">
      <alignment vertical="top" wrapText="1"/>
    </xf>
    <xf numFmtId="0" fontId="20" fillId="0" borderId="0" xfId="2" applyFont="1" applyFill="1" applyBorder="1" applyAlignment="1"/>
    <xf numFmtId="0" fontId="5" fillId="0" borderId="0" xfId="2" applyFont="1" applyAlignment="1"/>
    <xf numFmtId="0" fontId="9" fillId="0" borderId="1" xfId="56" applyFont="1" applyFill="1" applyBorder="1" applyAlignment="1">
      <alignment horizontal="center" vertical="center" wrapText="1"/>
    </xf>
    <xf numFmtId="0" fontId="11" fillId="0" borderId="0" xfId="0" applyFont="1" applyAlignment="1">
      <alignment horizontal="left"/>
    </xf>
    <xf numFmtId="0" fontId="11" fillId="0" borderId="0" xfId="0" applyFont="1" applyAlignment="1">
      <alignment horizontal="center"/>
    </xf>
    <xf numFmtId="0" fontId="47" fillId="0" borderId="0" xfId="54" applyFont="1" applyFill="1" applyAlignment="1"/>
    <xf numFmtId="0" fontId="21" fillId="2" borderId="0" xfId="2" applyFont="1" applyFill="1" applyAlignment="1">
      <alignment horizontal="center"/>
    </xf>
    <xf numFmtId="0" fontId="10" fillId="0" borderId="0" xfId="0" applyNumberFormat="1" applyFont="1" applyBorder="1" applyAlignment="1">
      <alignment vertical="top" wrapText="1"/>
    </xf>
    <xf numFmtId="0" fontId="10" fillId="0" borderId="0" xfId="0" applyNumberFormat="1" applyFont="1" applyBorder="1" applyAlignment="1">
      <alignment horizontal="center" vertical="top"/>
    </xf>
    <xf numFmtId="165" fontId="10" fillId="0" borderId="0" xfId="0" applyNumberFormat="1" applyFont="1" applyBorder="1" applyAlignment="1">
      <alignment horizontal="center" vertical="top"/>
    </xf>
    <xf numFmtId="0" fontId="23" fillId="2" borderId="0" xfId="2" applyFont="1" applyFill="1" applyAlignment="1">
      <alignment horizontal="left"/>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16" fillId="0" borderId="1" xfId="2" applyFont="1" applyBorder="1" applyAlignment="1">
      <alignment horizontal="center" vertical="center" wrapText="1"/>
    </xf>
    <xf numFmtId="0" fontId="16" fillId="0" borderId="1" xfId="2" applyFont="1" applyFill="1" applyBorder="1" applyAlignment="1">
      <alignment horizontal="center" vertical="center" wrapText="1"/>
    </xf>
    <xf numFmtId="0" fontId="9" fillId="0" borderId="3" xfId="56" applyFont="1" applyFill="1" applyBorder="1" applyAlignment="1">
      <alignment horizontal="center" vertical="center" wrapText="1"/>
    </xf>
    <xf numFmtId="0" fontId="9" fillId="0" borderId="1" xfId="56" applyFont="1" applyFill="1" applyBorder="1" applyAlignment="1">
      <alignment horizontal="center" vertical="center" wrapText="1"/>
    </xf>
    <xf numFmtId="0" fontId="5" fillId="0" borderId="1" xfId="2" applyFont="1" applyBorder="1" applyAlignment="1">
      <alignment horizontal="center" vertical="center" wrapText="1"/>
    </xf>
    <xf numFmtId="0" fontId="9" fillId="0" borderId="1" xfId="55" applyFont="1" applyFill="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7" fillId="0" borderId="0" xfId="0" applyFont="1" applyBorder="1" applyAlignment="1">
      <alignment horizontal="left"/>
    </xf>
    <xf numFmtId="0" fontId="12" fillId="0" borderId="0" xfId="0" applyFont="1" applyBorder="1" applyAlignment="1">
      <alignment horizontal="left" vertical="center"/>
    </xf>
    <xf numFmtId="0" fontId="7" fillId="0" borderId="0" xfId="0" applyFont="1" applyBorder="1" applyAlignment="1">
      <alignment horizontal="left" vertical="top"/>
    </xf>
    <xf numFmtId="0" fontId="10" fillId="0" borderId="0" xfId="0" applyFont="1" applyAlignment="1">
      <alignment horizontal="left" wrapText="1"/>
    </xf>
    <xf numFmtId="0" fontId="5" fillId="0" borderId="0" xfId="0" applyFont="1" applyAlignment="1">
      <alignment horizontal="left" wrapText="1"/>
    </xf>
    <xf numFmtId="0" fontId="5" fillId="0" borderId="0" xfId="0" applyFont="1" applyFill="1" applyBorder="1" applyAlignment="1">
      <alignment horizontal="left" vertical="top" wrapText="1"/>
    </xf>
    <xf numFmtId="0" fontId="10" fillId="0" borderId="1" xfId="0" applyFont="1" applyBorder="1" applyAlignment="1">
      <alignment horizontal="center"/>
    </xf>
    <xf numFmtId="0" fontId="10" fillId="0" borderId="0" xfId="0" applyFont="1"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18" fillId="0" borderId="0" xfId="54" applyFont="1" applyFill="1" applyAlignment="1">
      <alignment horizontal="left" vertical="center" wrapText="1"/>
    </xf>
    <xf numFmtId="0" fontId="9" fillId="0" borderId="0" xfId="54" applyFont="1" applyFill="1" applyAlignment="1">
      <alignment horizontal="left" vertical="center" wrapText="1"/>
    </xf>
    <xf numFmtId="0" fontId="5" fillId="0" borderId="0" xfId="0" applyFont="1" applyAlignment="1">
      <alignment horizontal="left" vertical="top"/>
    </xf>
    <xf numFmtId="0" fontId="10" fillId="0" borderId="0" xfId="0" applyFont="1" applyAlignment="1">
      <alignment horizontal="left"/>
    </xf>
    <xf numFmtId="0" fontId="7" fillId="0" borderId="0" xfId="0" applyFont="1" applyBorder="1" applyAlignment="1">
      <alignment horizontal="left" wrapText="1"/>
    </xf>
    <xf numFmtId="0" fontId="12" fillId="0" borderId="0" xfId="0" applyFont="1" applyBorder="1" applyAlignment="1">
      <alignment horizontal="left" vertical="top"/>
    </xf>
    <xf numFmtId="0" fontId="6" fillId="0" borderId="0" xfId="0" applyFont="1" applyFill="1" applyBorder="1" applyAlignment="1">
      <alignment horizontal="left"/>
    </xf>
    <xf numFmtId="0" fontId="6"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8" fillId="0" borderId="0" xfId="0" applyFont="1" applyFill="1" applyBorder="1" applyAlignment="1">
      <alignment horizontal="left"/>
    </xf>
    <xf numFmtId="0" fontId="9" fillId="0" borderId="0" xfId="0" applyFont="1" applyFill="1" applyBorder="1" applyAlignment="1">
      <alignment horizontal="center"/>
    </xf>
    <xf numFmtId="0" fontId="6" fillId="0" borderId="0" xfId="0" applyFont="1" applyFill="1" applyBorder="1" applyAlignment="1">
      <alignment horizontal="left" wrapText="1"/>
    </xf>
    <xf numFmtId="0" fontId="16" fillId="0" borderId="1" xfId="2" applyFont="1" applyBorder="1" applyAlignment="1">
      <alignment horizontal="center" vertical="center" wrapText="1"/>
    </xf>
    <xf numFmtId="0" fontId="18" fillId="0" borderId="2" xfId="2" applyFont="1" applyFill="1" applyBorder="1" applyAlignment="1">
      <alignment horizontal="left" vertical="center" wrapText="1"/>
    </xf>
    <xf numFmtId="0" fontId="18" fillId="0" borderId="5" xfId="2" applyFont="1" applyFill="1" applyBorder="1" applyAlignment="1">
      <alignment horizontal="left" vertical="center" wrapText="1"/>
    </xf>
    <xf numFmtId="0" fontId="9" fillId="0" borderId="1" xfId="2" applyFont="1" applyFill="1" applyBorder="1" applyAlignment="1">
      <alignment horizontal="left" wrapText="1"/>
    </xf>
    <xf numFmtId="0" fontId="9" fillId="2" borderId="0" xfId="2" applyFont="1" applyFill="1" applyBorder="1" applyAlignment="1">
      <alignment horizontal="left" vertical="center" wrapText="1"/>
    </xf>
    <xf numFmtId="0" fontId="16" fillId="0" borderId="0" xfId="2" applyFont="1" applyFill="1" applyAlignment="1">
      <alignment horizontal="left" vertical="center" wrapText="1"/>
    </xf>
    <xf numFmtId="0" fontId="18" fillId="2" borderId="0" xfId="2" applyFont="1" applyFill="1" applyBorder="1" applyAlignment="1">
      <alignment horizontal="left" vertical="center" wrapText="1"/>
    </xf>
    <xf numFmtId="0" fontId="9" fillId="0" borderId="1" xfId="2" applyFont="1" applyFill="1" applyBorder="1" applyAlignment="1">
      <alignment horizontal="center" vertical="top" wrapText="1"/>
    </xf>
    <xf numFmtId="0" fontId="18" fillId="0" borderId="0" xfId="2" applyFont="1" applyFill="1" applyBorder="1" applyAlignment="1">
      <alignment horizontal="left" vertical="center" wrapText="1"/>
    </xf>
    <xf numFmtId="0" fontId="14" fillId="2" borderId="0" xfId="50" applyFont="1" applyFill="1" applyAlignment="1">
      <alignment horizontal="center" vertical="top" wrapText="1"/>
    </xf>
    <xf numFmtId="0" fontId="1" fillId="0" borderId="0" xfId="50" applyAlignment="1">
      <alignment horizontal="center" vertical="top" wrapText="1"/>
    </xf>
    <xf numFmtId="0" fontId="16" fillId="0" borderId="0" xfId="51" applyFont="1" applyFill="1" applyAlignment="1">
      <alignment horizontal="center"/>
    </xf>
    <xf numFmtId="0" fontId="16" fillId="0" borderId="0" xfId="0" applyFont="1" applyFill="1" applyAlignment="1">
      <alignment horizontal="center"/>
    </xf>
    <xf numFmtId="0" fontId="16" fillId="0" borderId="0" xfId="0" applyFont="1" applyFill="1" applyAlignment="1">
      <alignment horizontal="center" wrapText="1"/>
    </xf>
    <xf numFmtId="0" fontId="16" fillId="0" borderId="0" xfId="51" applyFont="1" applyFill="1" applyAlignment="1">
      <alignment horizontal="center" wrapText="1"/>
    </xf>
    <xf numFmtId="44" fontId="21" fillId="0" borderId="0" xfId="52" applyFont="1" applyFill="1" applyAlignment="1">
      <alignment horizontal="center"/>
    </xf>
    <xf numFmtId="0" fontId="9" fillId="0" borderId="0" xfId="2" applyFont="1" applyFill="1" applyBorder="1" applyAlignment="1">
      <alignment horizontal="left" wrapText="1"/>
    </xf>
    <xf numFmtId="0" fontId="9" fillId="0" borderId="0" xfId="2" applyFont="1" applyAlignment="1">
      <alignment horizontal="left" wrapText="1"/>
    </xf>
    <xf numFmtId="0" fontId="6" fillId="0" borderId="1" xfId="2" applyFont="1" applyFill="1" applyBorder="1" applyAlignment="1">
      <alignment horizontal="left" vertical="center" wrapText="1"/>
    </xf>
    <xf numFmtId="0" fontId="5" fillId="0" borderId="0" xfId="2" applyFont="1" applyAlignment="1">
      <alignment horizontal="left" vertical="center" wrapText="1"/>
    </xf>
    <xf numFmtId="0" fontId="14" fillId="2" borderId="0" xfId="2" applyFont="1" applyFill="1" applyAlignment="1">
      <alignment horizontal="center" vertical="top" wrapText="1"/>
    </xf>
    <xf numFmtId="0" fontId="23" fillId="2" borderId="0" xfId="2" applyFont="1" applyFill="1" applyAlignment="1">
      <alignment horizontal="center"/>
    </xf>
    <xf numFmtId="0" fontId="9" fillId="0" borderId="0" xfId="2" applyFont="1" applyFill="1" applyBorder="1" applyAlignment="1">
      <alignment horizontal="left" vertical="center" wrapText="1"/>
    </xf>
    <xf numFmtId="0" fontId="6" fillId="0" borderId="1" xfId="2" applyFont="1" applyFill="1" applyBorder="1" applyAlignment="1">
      <alignment horizontal="left" wrapText="1"/>
    </xf>
    <xf numFmtId="0" fontId="18" fillId="0" borderId="2" xfId="2" applyFont="1" applyFill="1" applyBorder="1" applyAlignment="1">
      <alignment vertical="center" wrapText="1"/>
    </xf>
    <xf numFmtId="0" fontId="18" fillId="0" borderId="5" xfId="2" applyFont="1" applyFill="1" applyBorder="1" applyAlignment="1">
      <alignment vertical="center" wrapText="1"/>
    </xf>
    <xf numFmtId="0" fontId="16" fillId="0" borderId="0" xfId="2" applyFont="1" applyAlignment="1">
      <alignment horizontal="left" vertical="center" wrapText="1"/>
    </xf>
    <xf numFmtId="0" fontId="9" fillId="0" borderId="8" xfId="2" applyFont="1" applyFill="1" applyBorder="1" applyAlignment="1">
      <alignment horizontal="left" vertical="center" wrapText="1"/>
    </xf>
    <xf numFmtId="0" fontId="16" fillId="0" borderId="1" xfId="2" applyFont="1" applyFill="1" applyBorder="1" applyAlignment="1">
      <alignment horizontal="center" vertical="center" wrapText="1"/>
    </xf>
    <xf numFmtId="0" fontId="9" fillId="0" borderId="0" xfId="54" applyFont="1" applyFill="1" applyBorder="1" applyAlignment="1">
      <alignment horizontal="left" vertical="center" wrapText="1"/>
    </xf>
    <xf numFmtId="0" fontId="16" fillId="0" borderId="0" xfId="54" applyFont="1" applyFill="1" applyAlignment="1">
      <alignment horizontal="left" wrapText="1"/>
    </xf>
    <xf numFmtId="0" fontId="18" fillId="0" borderId="0" xfId="54" applyFont="1" applyFill="1" applyBorder="1" applyAlignment="1">
      <alignment horizontal="left" vertical="top" wrapText="1"/>
    </xf>
    <xf numFmtId="0" fontId="14" fillId="0" borderId="1" xfId="54" applyFont="1" applyFill="1" applyBorder="1" applyAlignment="1">
      <alignment horizontal="center" vertical="center" wrapText="1"/>
    </xf>
    <xf numFmtId="0" fontId="9" fillId="0" borderId="1" xfId="54" applyFont="1" applyFill="1" applyBorder="1" applyAlignment="1">
      <alignment horizontal="center" vertical="center" wrapText="1"/>
    </xf>
    <xf numFmtId="0" fontId="24" fillId="0" borderId="0" xfId="54" applyFont="1" applyFill="1" applyBorder="1" applyAlignment="1">
      <alignment horizontal="left" vertical="center" wrapText="1"/>
    </xf>
    <xf numFmtId="0" fontId="18" fillId="0" borderId="1" xfId="54" applyFont="1" applyFill="1" applyBorder="1" applyAlignment="1">
      <alignment horizontal="center" vertical="center" wrapText="1"/>
    </xf>
    <xf numFmtId="0" fontId="18" fillId="0" borderId="0" xfId="54" applyFont="1" applyFill="1" applyBorder="1" applyAlignment="1">
      <alignment horizontal="left" vertical="center" wrapText="1"/>
    </xf>
    <xf numFmtId="44" fontId="21" fillId="0" borderId="0" xfId="52" applyFont="1" applyFill="1" applyAlignment="1">
      <alignment horizontal="left"/>
    </xf>
    <xf numFmtId="0" fontId="9" fillId="0" borderId="0" xfId="54" applyFont="1" applyFill="1" applyAlignment="1">
      <alignment horizontal="left" wrapText="1"/>
    </xf>
    <xf numFmtId="0" fontId="16" fillId="0" borderId="0" xfId="54" applyFont="1" applyFill="1" applyAlignment="1">
      <alignment horizontal="left" vertical="center" wrapText="1"/>
    </xf>
    <xf numFmtId="0" fontId="9" fillId="0" borderId="1" xfId="57" applyFont="1" applyFill="1" applyBorder="1" applyAlignment="1">
      <alignment horizontal="center" vertical="center" wrapText="1"/>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9" fillId="0" borderId="1" xfId="56" applyFont="1" applyFill="1" applyBorder="1" applyAlignment="1">
      <alignment horizontal="center" vertical="center" wrapText="1"/>
    </xf>
    <xf numFmtId="0" fontId="18" fillId="0" borderId="0" xfId="57" applyFont="1" applyFill="1" applyBorder="1" applyAlignment="1">
      <alignment horizontal="left" vertical="center" wrapText="1"/>
    </xf>
    <xf numFmtId="0" fontId="9" fillId="0" borderId="0" xfId="57" applyFont="1" applyFill="1" applyBorder="1" applyAlignment="1">
      <alignment horizontal="left" vertical="center" wrapText="1"/>
    </xf>
    <xf numFmtId="0" fontId="18" fillId="0" borderId="8" xfId="57" applyFont="1" applyFill="1" applyBorder="1" applyAlignment="1">
      <alignment horizontal="left" vertical="center" wrapText="1"/>
    </xf>
    <xf numFmtId="0" fontId="14" fillId="0" borderId="6" xfId="57" applyFont="1" applyFill="1" applyBorder="1" applyAlignment="1">
      <alignment horizontal="center" vertical="center" wrapText="1"/>
    </xf>
    <xf numFmtId="0" fontId="14" fillId="0" borderId="3" xfId="57" applyFont="1" applyFill="1" applyBorder="1" applyAlignment="1">
      <alignment horizontal="center" vertical="center" wrapText="1"/>
    </xf>
    <xf numFmtId="0" fontId="9" fillId="0" borderId="9" xfId="57" applyFont="1" applyFill="1" applyBorder="1" applyAlignment="1">
      <alignment horizontal="left" vertical="center" wrapText="1"/>
    </xf>
    <xf numFmtId="0" fontId="9" fillId="0" borderId="8" xfId="57" applyFont="1" applyFill="1" applyBorder="1" applyAlignment="1">
      <alignment horizontal="left"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18" fillId="0" borderId="8" xfId="56" applyFont="1" applyFill="1" applyBorder="1" applyAlignment="1">
      <alignment horizontal="left" vertical="center" wrapText="1"/>
    </xf>
    <xf numFmtId="0" fontId="14" fillId="0" borderId="6" xfId="56" applyFont="1" applyFill="1" applyBorder="1" applyAlignment="1">
      <alignment horizontal="center" vertical="center" wrapText="1"/>
    </xf>
    <xf numFmtId="0" fontId="14" fillId="0" borderId="3" xfId="56" applyFont="1" applyFill="1" applyBorder="1" applyAlignment="1">
      <alignment horizontal="center" vertical="center" wrapText="1"/>
    </xf>
    <xf numFmtId="0" fontId="9" fillId="0" borderId="0" xfId="56" applyFont="1" applyFill="1" applyBorder="1" applyAlignment="1">
      <alignment horizontal="left" vertical="center" wrapText="1"/>
    </xf>
    <xf numFmtId="0" fontId="16" fillId="0" borderId="0" xfId="56" applyFont="1" applyFill="1" applyAlignment="1">
      <alignment horizontal="left" wrapText="1"/>
    </xf>
    <xf numFmtId="0" fontId="18" fillId="0" borderId="0" xfId="56" applyFont="1" applyFill="1" applyBorder="1" applyAlignment="1">
      <alignment horizontal="left" vertical="top" wrapText="1"/>
    </xf>
    <xf numFmtId="0" fontId="9" fillId="0" borderId="6" xfId="56" applyFont="1" applyFill="1" applyBorder="1" applyAlignment="1">
      <alignment horizontal="center" vertical="center" wrapText="1"/>
    </xf>
    <xf numFmtId="0" fontId="9" fillId="0" borderId="3" xfId="56" applyFont="1" applyFill="1" applyBorder="1" applyAlignment="1">
      <alignment horizontal="center" vertical="center" wrapText="1"/>
    </xf>
    <xf numFmtId="0" fontId="33" fillId="0" borderId="6" xfId="0" applyFont="1" applyBorder="1" applyAlignment="1">
      <alignment horizontal="center" vertical="center" wrapText="1"/>
    </xf>
    <xf numFmtId="0" fontId="33" fillId="0" borderId="3" xfId="0" applyFont="1" applyBorder="1" applyAlignment="1">
      <alignment horizontal="center" vertical="center" wrapText="1"/>
    </xf>
    <xf numFmtId="0" fontId="9" fillId="0" borderId="9" xfId="56" applyFont="1" applyFill="1" applyBorder="1" applyAlignment="1">
      <alignment horizontal="left" vertical="center" wrapText="1"/>
    </xf>
    <xf numFmtId="0" fontId="18" fillId="0" borderId="0" xfId="56" applyFont="1" applyFill="1" applyBorder="1" applyAlignment="1">
      <alignment horizontal="left" vertical="center" wrapText="1"/>
    </xf>
    <xf numFmtId="0" fontId="14" fillId="0" borderId="1" xfId="0" applyFont="1" applyFill="1" applyBorder="1" applyAlignment="1">
      <alignment horizontal="left" vertical="center" wrapText="1"/>
    </xf>
    <xf numFmtId="0" fontId="24" fillId="0" borderId="0" xfId="56" applyFont="1" applyFill="1" applyBorder="1" applyAlignment="1">
      <alignment horizontal="left" vertical="center" wrapText="1"/>
    </xf>
    <xf numFmtId="0" fontId="18" fillId="0" borderId="1" xfId="56"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0" xfId="56" applyFont="1" applyFill="1" applyAlignment="1">
      <alignment horizontal="center"/>
    </xf>
    <xf numFmtId="0" fontId="9" fillId="0" borderId="0" xfId="56" applyFont="1" applyFill="1" applyAlignment="1">
      <alignment horizontal="left" wrapText="1"/>
    </xf>
    <xf numFmtId="0" fontId="9" fillId="0" borderId="0" xfId="56" applyFont="1" applyFill="1" applyAlignment="1">
      <alignment horizontal="left" vertical="center" wrapText="1"/>
    </xf>
    <xf numFmtId="167" fontId="16" fillId="0" borderId="0" xfId="45" applyFont="1" applyAlignment="1">
      <alignment horizontal="left" wrapText="1"/>
    </xf>
    <xf numFmtId="0" fontId="6" fillId="2" borderId="0" xfId="2" applyFont="1" applyFill="1" applyBorder="1" applyAlignment="1">
      <alignment horizontal="left" vertical="top" wrapText="1"/>
    </xf>
    <xf numFmtId="0" fontId="5" fillId="0" borderId="1" xfId="2" applyFont="1" applyBorder="1" applyAlignment="1">
      <alignment horizontal="center" vertical="center" wrapText="1"/>
    </xf>
    <xf numFmtId="0" fontId="6" fillId="2" borderId="0" xfId="2" applyFont="1" applyFill="1" applyBorder="1" applyAlignment="1">
      <alignment horizontal="left" vertical="center" wrapText="1"/>
    </xf>
    <xf numFmtId="167" fontId="5" fillId="0" borderId="0" xfId="45" applyFont="1" applyAlignment="1">
      <alignment horizontal="left" wrapText="1"/>
    </xf>
    <xf numFmtId="0" fontId="6" fillId="0" borderId="6" xfId="2" applyFont="1" applyFill="1" applyBorder="1" applyAlignment="1">
      <alignment horizontal="center" vertical="center" wrapText="1"/>
    </xf>
    <xf numFmtId="0" fontId="6" fillId="0" borderId="3" xfId="2" applyFont="1" applyFill="1" applyBorder="1" applyAlignment="1">
      <alignment horizontal="center" vertical="center" wrapText="1"/>
    </xf>
    <xf numFmtId="0" fontId="38" fillId="0" borderId="0" xfId="0" applyFont="1" applyFill="1" applyAlignment="1">
      <alignment horizontal="center"/>
    </xf>
    <xf numFmtId="0" fontId="15" fillId="2" borderId="0" xfId="2" applyFont="1" applyFill="1" applyBorder="1" applyAlignment="1">
      <alignment horizontal="left" vertical="center" wrapText="1"/>
    </xf>
    <xf numFmtId="0" fontId="6" fillId="0" borderId="0" xfId="2" applyFont="1" applyAlignment="1">
      <alignment horizontal="left" wrapText="1"/>
    </xf>
    <xf numFmtId="0" fontId="14" fillId="0" borderId="6" xfId="55" applyFont="1" applyFill="1" applyBorder="1" applyAlignment="1">
      <alignment horizontal="center" vertical="center" wrapText="1"/>
    </xf>
    <xf numFmtId="0" fontId="14" fillId="0" borderId="3" xfId="55" applyFont="1" applyFill="1" applyBorder="1" applyAlignment="1">
      <alignment horizontal="center" vertical="center" wrapText="1"/>
    </xf>
    <xf numFmtId="0" fontId="9" fillId="0" borderId="1" xfId="55" applyFont="1" applyFill="1" applyBorder="1" applyAlignment="1">
      <alignment horizontal="center" vertical="center" wrapText="1"/>
    </xf>
    <xf numFmtId="0" fontId="24" fillId="0" borderId="0" xfId="55" applyFont="1" applyFill="1" applyBorder="1" applyAlignment="1">
      <alignment horizontal="left" vertical="center" wrapText="1"/>
    </xf>
    <xf numFmtId="0" fontId="31" fillId="0" borderId="0" xfId="55" applyFont="1" applyFill="1" applyBorder="1" applyAlignment="1">
      <alignment horizontal="left" vertical="center" wrapText="1"/>
    </xf>
    <xf numFmtId="0" fontId="18" fillId="0" borderId="1" xfId="55" applyFont="1" applyFill="1" applyBorder="1" applyAlignment="1">
      <alignment horizontal="center" vertical="center" wrapText="1"/>
    </xf>
    <xf numFmtId="0" fontId="9" fillId="0" borderId="6" xfId="55" applyFont="1" applyFill="1" applyBorder="1" applyAlignment="1">
      <alignment horizontal="center" vertical="center" wrapText="1"/>
    </xf>
    <xf numFmtId="0" fontId="9" fillId="0" borderId="3" xfId="55" applyFont="1" applyFill="1" applyBorder="1" applyAlignment="1">
      <alignment horizontal="center" vertical="center" wrapText="1"/>
    </xf>
    <xf numFmtId="0" fontId="18" fillId="0" borderId="0" xfId="55" applyFont="1" applyFill="1" applyBorder="1" applyAlignment="1">
      <alignment horizontal="left" vertical="center" wrapText="1"/>
    </xf>
    <xf numFmtId="0" fontId="9" fillId="0" borderId="0" xfId="55" applyFont="1" applyFill="1" applyBorder="1" applyAlignment="1">
      <alignment horizontal="left" vertical="center" wrapText="1"/>
    </xf>
    <xf numFmtId="0" fontId="18" fillId="0" borderId="0" xfId="55" applyFont="1" applyFill="1" applyBorder="1" applyAlignment="1">
      <alignment horizontal="left" vertical="top" wrapText="1"/>
    </xf>
    <xf numFmtId="0" fontId="16" fillId="0" borderId="0" xfId="55" applyFont="1" applyFill="1" applyAlignment="1">
      <alignment horizontal="left" wrapText="1"/>
    </xf>
    <xf numFmtId="0" fontId="14" fillId="0" borderId="1" xfId="55" applyFont="1" applyFill="1" applyBorder="1" applyAlignment="1">
      <alignment horizontal="center" vertical="center" wrapText="1"/>
    </xf>
    <xf numFmtId="0" fontId="18" fillId="0" borderId="9" xfId="55" applyFont="1" applyFill="1" applyBorder="1" applyAlignment="1">
      <alignment horizontal="left" vertical="center" wrapText="1"/>
    </xf>
    <xf numFmtId="0" fontId="9" fillId="0" borderId="9" xfId="55"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55" applyFont="1" applyFill="1" applyAlignment="1">
      <alignment horizontal="center"/>
    </xf>
    <xf numFmtId="0" fontId="11" fillId="0" borderId="0" xfId="0" applyFont="1" applyFill="1" applyAlignment="1">
      <alignment horizontal="left" vertical="center" wrapText="1"/>
    </xf>
    <xf numFmtId="0" fontId="18" fillId="0" borderId="9" xfId="61" applyFont="1" applyFill="1" applyBorder="1" applyAlignment="1">
      <alignment horizontal="left" vertical="center" wrapText="1"/>
    </xf>
    <xf numFmtId="0" fontId="9" fillId="0" borderId="9" xfId="61" applyFont="1" applyFill="1" applyBorder="1" applyAlignment="1">
      <alignment horizontal="left" vertical="center" wrapText="1"/>
    </xf>
    <xf numFmtId="0" fontId="18" fillId="0" borderId="0" xfId="61" applyFont="1" applyFill="1" applyBorder="1" applyAlignment="1">
      <alignment horizontal="left" vertical="top" wrapText="1"/>
    </xf>
    <xf numFmtId="0" fontId="32" fillId="0" borderId="0" xfId="0" applyFont="1" applyAlignment="1">
      <alignment horizontal="center"/>
    </xf>
    <xf numFmtId="0" fontId="9" fillId="0" borderId="1" xfId="61" applyFont="1" applyFill="1" applyBorder="1" applyAlignment="1">
      <alignment horizontal="center" vertical="center" wrapText="1"/>
    </xf>
    <xf numFmtId="0" fontId="16" fillId="0" borderId="6" xfId="2" applyFont="1" applyBorder="1" applyAlignment="1">
      <alignment horizontal="center" vertical="center" wrapText="1"/>
    </xf>
    <xf numFmtId="0" fontId="16" fillId="0" borderId="3" xfId="2" applyFont="1" applyBorder="1" applyAlignment="1">
      <alignment horizontal="center" vertical="center" wrapText="1"/>
    </xf>
    <xf numFmtId="0" fontId="14" fillId="0" borderId="6" xfId="61" applyFont="1" applyFill="1" applyBorder="1" applyAlignment="1">
      <alignment horizontal="center" vertical="center" wrapText="1"/>
    </xf>
    <xf numFmtId="0" fontId="14" fillId="0" borderId="3" xfId="61" applyFont="1" applyFill="1" applyBorder="1" applyAlignment="1">
      <alignment horizontal="center" vertical="center" wrapText="1"/>
    </xf>
    <xf numFmtId="0" fontId="9" fillId="0" borderId="0" xfId="61" applyFont="1" applyFill="1" applyBorder="1" applyAlignment="1">
      <alignment horizontal="left" vertical="center" wrapText="1"/>
    </xf>
    <xf numFmtId="0" fontId="16" fillId="0" borderId="0" xfId="61" applyFont="1" applyFill="1" applyAlignment="1">
      <alignment horizontal="left" wrapText="1"/>
    </xf>
    <xf numFmtId="0" fontId="14" fillId="0" borderId="1" xfId="61" applyFont="1" applyFill="1" applyBorder="1" applyAlignment="1">
      <alignment horizontal="center" vertical="center" wrapText="1"/>
    </xf>
    <xf numFmtId="0" fontId="16" fillId="0" borderId="2" xfId="2" applyFont="1" applyBorder="1" applyAlignment="1">
      <alignment horizontal="center" vertical="center" wrapText="1"/>
    </xf>
    <xf numFmtId="0" fontId="16" fillId="0" borderId="4" xfId="2" applyFont="1" applyBorder="1" applyAlignment="1">
      <alignment horizontal="center" vertical="center" wrapText="1"/>
    </xf>
    <xf numFmtId="0" fontId="16" fillId="0" borderId="5" xfId="2" applyFont="1" applyBorder="1" applyAlignment="1">
      <alignment horizontal="center" vertical="center" wrapText="1"/>
    </xf>
    <xf numFmtId="0" fontId="18" fillId="0" borderId="0" xfId="61" applyFont="1" applyFill="1" applyBorder="1" applyAlignment="1">
      <alignment horizontal="left" vertical="center" wrapText="1"/>
    </xf>
    <xf numFmtId="0" fontId="24" fillId="0" borderId="0" xfId="61" applyFont="1" applyFill="1" applyBorder="1" applyAlignment="1">
      <alignment horizontal="left" vertical="center" wrapText="1"/>
    </xf>
    <xf numFmtId="0" fontId="31" fillId="0" borderId="0" xfId="61" applyFont="1" applyFill="1" applyBorder="1" applyAlignment="1">
      <alignment horizontal="left" vertical="center" wrapText="1"/>
    </xf>
    <xf numFmtId="0" fontId="18" fillId="0" borderId="1" xfId="61" applyFont="1" applyFill="1" applyBorder="1" applyAlignment="1">
      <alignment horizontal="center" vertical="center" wrapText="1"/>
    </xf>
    <xf numFmtId="0" fontId="9" fillId="0" borderId="6" xfId="61" applyFont="1" applyFill="1" applyBorder="1" applyAlignment="1">
      <alignment horizontal="center" vertical="center" wrapText="1"/>
    </xf>
    <xf numFmtId="0" fontId="9" fillId="0" borderId="3" xfId="61" applyFont="1" applyFill="1" applyBorder="1" applyAlignment="1">
      <alignment horizontal="center" vertical="center" wrapText="1"/>
    </xf>
    <xf numFmtId="0" fontId="9" fillId="0" borderId="0" xfId="61" applyFont="1" applyFill="1" applyAlignment="1">
      <alignment horizontal="left" wrapText="1"/>
    </xf>
    <xf numFmtId="0" fontId="18" fillId="0" borderId="0" xfId="0" applyFont="1" applyFill="1" applyBorder="1" applyAlignment="1">
      <alignment horizontal="left" vertical="center" wrapText="1"/>
    </xf>
    <xf numFmtId="0" fontId="16" fillId="0" borderId="0" xfId="61" applyFont="1" applyFill="1" applyAlignment="1">
      <alignment horizontal="center"/>
    </xf>
    <xf numFmtId="0" fontId="6" fillId="0" borderId="1" xfId="51" applyFont="1" applyFill="1" applyBorder="1" applyAlignment="1">
      <alignment horizontal="center" vertical="center" wrapText="1"/>
    </xf>
    <xf numFmtId="0" fontId="15" fillId="0" borderId="9" xfId="51" applyFont="1" applyFill="1" applyBorder="1" applyAlignment="1">
      <alignment horizontal="left" vertical="center" wrapText="1"/>
    </xf>
    <xf numFmtId="0" fontId="6" fillId="0" borderId="0" xfId="51" applyFont="1" applyFill="1" applyBorder="1" applyAlignment="1">
      <alignment horizontal="left" vertical="center" wrapText="1"/>
    </xf>
    <xf numFmtId="0" fontId="5" fillId="0" borderId="0" xfId="51" applyFont="1" applyFill="1" applyAlignment="1">
      <alignment horizontal="left" wrapText="1"/>
    </xf>
    <xf numFmtId="0" fontId="15" fillId="0" borderId="0" xfId="51" applyFont="1" applyFill="1" applyBorder="1" applyAlignment="1">
      <alignment horizontal="left" vertical="top" wrapText="1"/>
    </xf>
    <xf numFmtId="0" fontId="6" fillId="0" borderId="9" xfId="51" applyFont="1" applyFill="1" applyBorder="1" applyAlignment="1">
      <alignment horizontal="left" vertical="center" wrapText="1"/>
    </xf>
    <xf numFmtId="0" fontId="15" fillId="0" borderId="1" xfId="51" applyFont="1" applyFill="1" applyBorder="1" applyAlignment="1">
      <alignment horizontal="center" vertical="center" wrapText="1"/>
    </xf>
    <xf numFmtId="0" fontId="6" fillId="0" borderId="6" xfId="51" applyFont="1" applyFill="1" applyBorder="1" applyAlignment="1">
      <alignment horizontal="center" vertical="center" wrapText="1"/>
    </xf>
    <xf numFmtId="0" fontId="6" fillId="0" borderId="3" xfId="51" applyFont="1" applyFill="1" applyBorder="1" applyAlignment="1">
      <alignment horizontal="center" vertical="center" wrapText="1"/>
    </xf>
    <xf numFmtId="0" fontId="45" fillId="0" borderId="0" xfId="51" applyFont="1" applyFill="1" applyBorder="1" applyAlignment="1">
      <alignment horizontal="left" vertical="center" wrapText="1"/>
    </xf>
    <xf numFmtId="0" fontId="15" fillId="0" borderId="0" xfId="51" applyFont="1" applyFill="1" applyBorder="1" applyAlignment="1">
      <alignment horizontal="left" vertical="center" wrapText="1"/>
    </xf>
    <xf numFmtId="0" fontId="6" fillId="0" borderId="0" xfId="61" applyFont="1" applyFill="1" applyAlignment="1">
      <alignment horizontal="left" wrapText="1"/>
    </xf>
    <xf numFmtId="0" fontId="6" fillId="0" borderId="0" xfId="51" applyFont="1" applyFill="1" applyAlignment="1">
      <alignment horizontal="left" vertical="center" wrapText="1"/>
    </xf>
    <xf numFmtId="0" fontId="14" fillId="0" borderId="6" xfId="63" applyFont="1" applyFill="1" applyBorder="1" applyAlignment="1">
      <alignment horizontal="center" vertical="center" wrapText="1"/>
    </xf>
    <xf numFmtId="0" fontId="14" fillId="0" borderId="3" xfId="63" applyFont="1" applyFill="1" applyBorder="1" applyAlignment="1">
      <alignment horizontal="center" vertical="center" wrapText="1"/>
    </xf>
    <xf numFmtId="0" fontId="9" fillId="0" borderId="1" xfId="63" applyFont="1" applyFill="1" applyBorder="1" applyAlignment="1">
      <alignment horizontal="center" vertical="center" wrapText="1"/>
    </xf>
    <xf numFmtId="0" fontId="18" fillId="0" borderId="0" xfId="63" applyFont="1" applyFill="1" applyBorder="1" applyAlignment="1">
      <alignment horizontal="left" vertical="center" wrapText="1"/>
    </xf>
    <xf numFmtId="0" fontId="9" fillId="0" borderId="0" xfId="63" applyFont="1" applyFill="1" applyBorder="1" applyAlignment="1">
      <alignment horizontal="left" vertical="center" wrapText="1"/>
    </xf>
    <xf numFmtId="0" fontId="16" fillId="0" borderId="0" xfId="63" applyFont="1" applyFill="1" applyAlignment="1">
      <alignment horizontal="left" wrapText="1"/>
    </xf>
    <xf numFmtId="0" fontId="18" fillId="0" borderId="0" xfId="63" applyFont="1" applyFill="1" applyBorder="1" applyAlignment="1">
      <alignment horizontal="left" vertical="top" wrapText="1"/>
    </xf>
    <xf numFmtId="0" fontId="14" fillId="0" borderId="1" xfId="63" applyFont="1" applyFill="1" applyBorder="1" applyAlignment="1">
      <alignment horizontal="center" vertical="center" wrapText="1"/>
    </xf>
    <xf numFmtId="0" fontId="18" fillId="0" borderId="9" xfId="63" applyFont="1" applyFill="1" applyBorder="1" applyAlignment="1">
      <alignment horizontal="left" vertical="center" wrapText="1"/>
    </xf>
    <xf numFmtId="0" fontId="9" fillId="0" borderId="9" xfId="63" applyFont="1" applyFill="1" applyBorder="1" applyAlignment="1">
      <alignment horizontal="left" vertical="center" wrapText="1"/>
    </xf>
    <xf numFmtId="0" fontId="16" fillId="0" borderId="0" xfId="66" applyFont="1" applyFill="1" applyAlignment="1">
      <alignment horizontal="left" wrapText="1"/>
    </xf>
    <xf numFmtId="0" fontId="18" fillId="0" borderId="0" xfId="63" applyFont="1" applyFill="1" applyAlignment="1">
      <alignment horizontal="left" vertical="center" wrapText="1"/>
    </xf>
    <xf numFmtId="0" fontId="9" fillId="0" borderId="0" xfId="63" applyFont="1" applyFill="1" applyAlignment="1">
      <alignment horizontal="left" vertical="center" wrapText="1"/>
    </xf>
    <xf numFmtId="0" fontId="24" fillId="0" borderId="0" xfId="63" applyFont="1" applyFill="1" applyBorder="1" applyAlignment="1">
      <alignment horizontal="left" vertical="center" wrapText="1"/>
    </xf>
    <xf numFmtId="0" fontId="18" fillId="0" borderId="1" xfId="63" applyFont="1" applyFill="1" applyBorder="1" applyAlignment="1">
      <alignment horizontal="center" vertical="center" wrapText="1"/>
    </xf>
    <xf numFmtId="0" fontId="9" fillId="0" borderId="6" xfId="63" applyFont="1" applyFill="1" applyBorder="1" applyAlignment="1">
      <alignment horizontal="center" vertical="center" wrapText="1"/>
    </xf>
    <xf numFmtId="0" fontId="9" fillId="0" borderId="3" xfId="63" applyFont="1" applyFill="1" applyBorder="1" applyAlignment="1">
      <alignment horizontal="center" vertical="center" wrapText="1"/>
    </xf>
    <xf numFmtId="0" fontId="14" fillId="0" borderId="0" xfId="63" applyFont="1" applyFill="1" applyAlignment="1">
      <alignment vertical="top" wrapText="1"/>
    </xf>
    <xf numFmtId="0" fontId="23" fillId="2" borderId="0" xfId="2" applyFont="1" applyFill="1" applyAlignment="1">
      <alignment horizontal="left"/>
    </xf>
    <xf numFmtId="0" fontId="5" fillId="0" borderId="1" xfId="0" applyNumberFormat="1" applyFont="1" applyBorder="1" applyAlignment="1">
      <alignment horizontal="left" vertical="top" wrapText="1"/>
    </xf>
    <xf numFmtId="0" fontId="5" fillId="0" borderId="1" xfId="0" applyNumberFormat="1" applyFont="1" applyBorder="1" applyAlignment="1">
      <alignment horizontal="center" vertical="top" wrapText="1"/>
    </xf>
    <xf numFmtId="0" fontId="5" fillId="0" borderId="1" xfId="0" applyFont="1" applyBorder="1" applyAlignment="1">
      <alignment horizontal="center" vertical="top" wrapText="1"/>
    </xf>
    <xf numFmtId="0" fontId="12" fillId="0" borderId="0" xfId="0" applyNumberFormat="1" applyFont="1" applyBorder="1" applyAlignment="1">
      <alignment horizontal="left" vertical="top"/>
    </xf>
    <xf numFmtId="0" fontId="5" fillId="0" borderId="0" xfId="0" applyFont="1" applyAlignment="1">
      <alignment horizontal="left" vertical="top" wrapText="1"/>
    </xf>
    <xf numFmtId="0" fontId="10" fillId="0" borderId="1" xfId="0" applyNumberFormat="1" applyFont="1" applyBorder="1" applyAlignment="1">
      <alignment horizontal="center" vertical="top"/>
    </xf>
    <xf numFmtId="0" fontId="10" fillId="0" borderId="1" xfId="0" applyFont="1" applyBorder="1" applyAlignment="1">
      <alignment horizontal="center" vertical="top"/>
    </xf>
    <xf numFmtId="0" fontId="10" fillId="0" borderId="0" xfId="0" applyFont="1" applyAlignment="1">
      <alignment horizontal="center" vertical="top"/>
    </xf>
    <xf numFmtId="0" fontId="7" fillId="0" borderId="0" xfId="0" applyFont="1" applyAlignment="1">
      <alignment horizontal="center" vertical="top"/>
    </xf>
    <xf numFmtId="0" fontId="10" fillId="0" borderId="0" xfId="0" applyFont="1" applyAlignment="1">
      <alignment horizontal="left" vertical="top"/>
    </xf>
    <xf numFmtId="0" fontId="7" fillId="0" borderId="0" xfId="0" applyFont="1" applyBorder="1" applyAlignment="1">
      <alignment horizontal="left" vertical="top" wrapText="1"/>
    </xf>
    <xf numFmtId="0" fontId="11" fillId="0" borderId="0" xfId="0" applyFont="1" applyFill="1" applyAlignment="1">
      <alignment horizontal="center" vertical="center"/>
    </xf>
    <xf numFmtId="0" fontId="5" fillId="0" borderId="0" xfId="0" applyFont="1" applyFill="1" applyAlignment="1">
      <alignment horizontal="left" vertical="center" wrapText="1"/>
    </xf>
    <xf numFmtId="0" fontId="10" fillId="0" borderId="0" xfId="0" applyFont="1" applyFill="1" applyAlignment="1">
      <alignment horizontal="left" vertical="center" wrapText="1"/>
    </xf>
    <xf numFmtId="0" fontId="5" fillId="0" borderId="0" xfId="0" applyFont="1" applyFill="1" applyAlignment="1">
      <alignment horizontal="left" vertical="center"/>
    </xf>
    <xf numFmtId="0" fontId="10" fillId="0" borderId="0" xfId="0" applyFont="1" applyAlignment="1">
      <alignment horizontal="left" vertical="center"/>
    </xf>
    <xf numFmtId="0" fontId="7" fillId="0" borderId="0" xfId="0" applyFont="1" applyFill="1" applyBorder="1" applyAlignment="1">
      <alignment horizontal="left"/>
    </xf>
    <xf numFmtId="0" fontId="12" fillId="0" borderId="0" xfId="0" applyNumberFormat="1" applyFont="1" applyBorder="1" applyAlignment="1">
      <alignment horizontal="left" vertical="center"/>
    </xf>
    <xf numFmtId="0" fontId="10" fillId="0" borderId="0" xfId="0" applyFont="1" applyFill="1" applyAlignment="1">
      <alignment horizontal="left" vertical="center"/>
    </xf>
    <xf numFmtId="0" fontId="10"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6" xfId="0" applyFont="1" applyBorder="1" applyAlignment="1">
      <alignment horizontal="left" vertical="center" wrapText="1"/>
    </xf>
    <xf numFmtId="0" fontId="5" fillId="0" borderId="3" xfId="0" applyFont="1" applyBorder="1" applyAlignment="1">
      <alignment horizontal="left" vertical="center" wrapText="1"/>
    </xf>
    <xf numFmtId="0" fontId="6" fillId="3" borderId="1" xfId="0" applyFont="1" applyFill="1" applyBorder="1" applyAlignment="1">
      <alignment vertical="center" wrapText="1"/>
    </xf>
    <xf numFmtId="0" fontId="5" fillId="0" borderId="1" xfId="0" applyFont="1" applyBorder="1"/>
    <xf numFmtId="0" fontId="5" fillId="0" borderId="1" xfId="0" applyFont="1" applyBorder="1" applyAlignment="1">
      <alignment vertical="top"/>
    </xf>
    <xf numFmtId="0" fontId="42" fillId="0" borderId="1" xfId="0" applyFont="1" applyBorder="1" applyAlignment="1">
      <alignment horizontal="center" vertical="center" wrapText="1"/>
    </xf>
    <xf numFmtId="49" fontId="6" fillId="0" borderId="2" xfId="1" applyNumberFormat="1" applyFont="1" applyFill="1" applyBorder="1" applyAlignment="1">
      <alignment vertical="center" wrapText="1"/>
    </xf>
    <xf numFmtId="0" fontId="5" fillId="0" borderId="0" xfId="0" applyFont="1" applyAlignment="1">
      <alignment vertical="center"/>
    </xf>
    <xf numFmtId="0" fontId="5" fillId="0" borderId="0" xfId="0" applyFont="1" applyAlignment="1">
      <alignment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top" wrapText="1"/>
    </xf>
    <xf numFmtId="0" fontId="6" fillId="0" borderId="1" xfId="0" applyFont="1" applyBorder="1" applyAlignment="1">
      <alignment horizontal="center" vertical="center" wrapText="1"/>
    </xf>
    <xf numFmtId="165" fontId="9" fillId="2" borderId="1" xfId="2" applyNumberFormat="1" applyFont="1" applyFill="1" applyBorder="1" applyAlignment="1">
      <alignment horizontal="center" vertical="center"/>
    </xf>
    <xf numFmtId="165" fontId="14" fillId="2" borderId="1" xfId="2" applyNumberFormat="1" applyFont="1" applyFill="1" applyBorder="1" applyAlignment="1">
      <alignment horizontal="center" vertical="center"/>
    </xf>
    <xf numFmtId="0" fontId="18" fillId="2" borderId="1" xfId="2" applyFont="1" applyFill="1" applyBorder="1" applyAlignment="1">
      <alignment horizontal="center" vertical="center"/>
    </xf>
    <xf numFmtId="0" fontId="6" fillId="0" borderId="1" xfId="2" applyFont="1" applyFill="1" applyBorder="1" applyAlignment="1">
      <alignment horizontal="center"/>
    </xf>
    <xf numFmtId="0" fontId="14" fillId="0" borderId="1" xfId="33" applyFont="1" applyFill="1" applyBorder="1" applyAlignment="1">
      <alignment vertical="center"/>
    </xf>
    <xf numFmtId="164" fontId="18" fillId="0" borderId="1" xfId="33" applyNumberFormat="1" applyFont="1" applyFill="1" applyBorder="1" applyAlignment="1">
      <alignment horizontal="center" vertical="center" wrapText="1"/>
    </xf>
    <xf numFmtId="3" fontId="9" fillId="0" borderId="1" xfId="33" applyNumberFormat="1" applyFont="1" applyFill="1" applyBorder="1" applyAlignment="1">
      <alignment horizontal="center" vertical="center" wrapText="1"/>
    </xf>
    <xf numFmtId="3" fontId="9" fillId="2" borderId="1" xfId="33" applyNumberFormat="1" applyFont="1" applyFill="1" applyBorder="1" applyAlignment="1">
      <alignment horizontal="center" vertical="center" wrapText="1"/>
    </xf>
    <xf numFmtId="49" fontId="9" fillId="0" borderId="1" xfId="33" applyNumberFormat="1" applyFont="1" applyFill="1" applyBorder="1" applyAlignment="1">
      <alignment horizontal="center" vertical="center"/>
    </xf>
    <xf numFmtId="0" fontId="8" fillId="0" borderId="9" xfId="51" applyFont="1" applyFill="1" applyBorder="1" applyAlignment="1">
      <alignment horizontal="left" vertical="center" wrapText="1"/>
    </xf>
    <xf numFmtId="0" fontId="6" fillId="0" borderId="0" xfId="51" applyFont="1" applyFill="1" applyBorder="1" applyAlignment="1">
      <alignment horizontal="left" wrapText="1"/>
    </xf>
    <xf numFmtId="0" fontId="6" fillId="0" borderId="0" xfId="51" applyFont="1" applyFill="1" applyBorder="1" applyAlignment="1">
      <alignment wrapText="1"/>
    </xf>
    <xf numFmtId="49" fontId="6" fillId="0" borderId="0" xfId="51" applyNumberFormat="1" applyFont="1" applyFill="1" applyAlignment="1"/>
    <xf numFmtId="0" fontId="6" fillId="0" borderId="0" xfId="51" applyFont="1" applyFill="1" applyAlignment="1"/>
    <xf numFmtId="0" fontId="14" fillId="0" borderId="1" xfId="0" applyFont="1" applyFill="1" applyBorder="1" applyAlignment="1">
      <alignment horizontal="left" wrapText="1"/>
    </xf>
    <xf numFmtId="0" fontId="9" fillId="0" borderId="1" xfId="0" applyFont="1" applyFill="1" applyBorder="1" applyAlignment="1">
      <alignment horizontal="center" wrapText="1"/>
    </xf>
    <xf numFmtId="165" fontId="14" fillId="0" borderId="1" xfId="2" applyNumberFormat="1" applyFont="1" applyFill="1" applyBorder="1" applyAlignment="1">
      <alignment horizontal="center" vertical="center" wrapText="1"/>
    </xf>
    <xf numFmtId="164" fontId="14" fillId="0" borderId="1" xfId="2" applyNumberFormat="1" applyFont="1" applyFill="1" applyBorder="1" applyAlignment="1">
      <alignment horizontal="center" vertical="center"/>
    </xf>
    <xf numFmtId="165" fontId="14" fillId="0" borderId="1" xfId="36" applyNumberFormat="1" applyFont="1" applyFill="1" applyBorder="1" applyAlignment="1">
      <alignment horizontal="center" vertical="center"/>
    </xf>
    <xf numFmtId="164" fontId="30" fillId="0" borderId="1" xfId="36" applyNumberFormat="1" applyFont="1" applyFill="1" applyBorder="1" applyAlignment="1">
      <alignment horizontal="center" vertical="center" wrapText="1"/>
    </xf>
    <xf numFmtId="3" fontId="9" fillId="0" borderId="1" xfId="36" applyNumberFormat="1" applyFont="1" applyFill="1" applyBorder="1" applyAlignment="1">
      <alignment horizontal="center" vertical="center" wrapText="1"/>
    </xf>
    <xf numFmtId="4" fontId="9" fillId="0" borderId="1" xfId="36" applyNumberFormat="1" applyFont="1" applyFill="1" applyBorder="1" applyAlignment="1">
      <alignment horizontal="center" vertical="center" wrapText="1"/>
    </xf>
    <xf numFmtId="0" fontId="9" fillId="0" borderId="1" xfId="36" applyFont="1" applyFill="1" applyBorder="1" applyAlignment="1">
      <alignment horizontal="center" vertical="center"/>
    </xf>
    <xf numFmtId="0" fontId="9" fillId="0" borderId="1" xfId="36" applyFont="1" applyFill="1" applyBorder="1" applyAlignment="1">
      <alignment vertical="center"/>
    </xf>
    <xf numFmtId="49" fontId="9" fillId="0" borderId="0" xfId="56" applyNumberFormat="1" applyFont="1" applyFill="1" applyBorder="1" applyAlignment="1">
      <alignment vertical="center"/>
    </xf>
    <xf numFmtId="0" fontId="9" fillId="0" borderId="1" xfId="56" applyFont="1" applyFill="1" applyBorder="1" applyAlignment="1">
      <alignment vertical="center" wrapText="1"/>
    </xf>
    <xf numFmtId="2" fontId="35" fillId="0" borderId="1" xfId="2" applyNumberFormat="1" applyFont="1" applyFill="1" applyBorder="1" applyAlignment="1">
      <alignment horizontal="center" vertical="center" wrapText="1"/>
    </xf>
    <xf numFmtId="0" fontId="6" fillId="0" borderId="0" xfId="2" applyFont="1" applyFill="1" applyBorder="1" applyAlignment="1">
      <alignment horizontal="left" vertical="center" wrapText="1"/>
    </xf>
    <xf numFmtId="164" fontId="9" fillId="0" borderId="1" xfId="22" applyNumberFormat="1" applyFont="1" applyFill="1" applyBorder="1" applyAlignment="1">
      <alignment horizontal="center" vertical="center" wrapText="1"/>
    </xf>
    <xf numFmtId="165" fontId="16" fillId="0" borderId="1" xfId="0" applyNumberFormat="1" applyFont="1" applyBorder="1" applyAlignment="1">
      <alignment horizontal="center" vertical="center"/>
    </xf>
    <xf numFmtId="165" fontId="9" fillId="0" borderId="1" xfId="25" applyNumberFormat="1" applyFont="1" applyFill="1" applyBorder="1" applyAlignment="1">
      <alignment horizontal="center" vertical="center"/>
    </xf>
    <xf numFmtId="165" fontId="14" fillId="0" borderId="1" xfId="25" applyNumberFormat="1" applyFont="1" applyFill="1" applyBorder="1" applyAlignment="1">
      <alignment horizontal="center" vertical="center"/>
    </xf>
    <xf numFmtId="164" fontId="18" fillId="0" borderId="1" xfId="25" applyNumberFormat="1"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0" fontId="14" fillId="0" borderId="1" xfId="1" applyFont="1" applyFill="1" applyBorder="1" applyAlignment="1">
      <alignment vertical="center"/>
    </xf>
    <xf numFmtId="165" fontId="9" fillId="0" borderId="1" xfId="23" applyNumberFormat="1" applyFont="1" applyFill="1" applyBorder="1" applyAlignment="1">
      <alignment horizontal="center" vertical="center"/>
    </xf>
    <xf numFmtId="165" fontId="9" fillId="0" borderId="1" xfId="2" applyNumberFormat="1" applyFont="1" applyFill="1" applyBorder="1" applyAlignment="1">
      <alignment horizontal="center" vertical="center" wrapText="1"/>
    </xf>
    <xf numFmtId="164" fontId="18" fillId="0" borderId="1" xfId="23" applyNumberFormat="1" applyFont="1" applyFill="1" applyBorder="1" applyAlignment="1">
      <alignment horizontal="center" vertical="center" wrapText="1"/>
    </xf>
    <xf numFmtId="49" fontId="6" fillId="0" borderId="1" xfId="51" applyNumberFormat="1" applyFont="1" applyFill="1" applyBorder="1" applyAlignment="1">
      <alignment vertical="center"/>
    </xf>
    <xf numFmtId="165" fontId="27" fillId="0" borderId="1" xfId="2" applyNumberFormat="1" applyFont="1" applyFill="1" applyBorder="1" applyAlignment="1">
      <alignment horizontal="center" vertical="center" wrapText="1"/>
    </xf>
    <xf numFmtId="0" fontId="16" fillId="0" borderId="6" xfId="2" applyFont="1" applyBorder="1" applyAlignment="1">
      <alignment vertical="center" wrapText="1"/>
    </xf>
    <xf numFmtId="0" fontId="6" fillId="0" borderId="6" xfId="51" applyFont="1" applyFill="1" applyBorder="1" applyAlignment="1">
      <alignment vertical="center" wrapText="1"/>
    </xf>
    <xf numFmtId="165" fontId="14" fillId="0" borderId="1" xfId="37" applyNumberFormat="1" applyFont="1" applyFill="1" applyBorder="1" applyAlignment="1">
      <alignment horizontal="center" vertical="center"/>
    </xf>
    <xf numFmtId="0" fontId="9" fillId="0" borderId="1" xfId="37" applyFont="1" applyFill="1" applyBorder="1" applyAlignment="1">
      <alignment horizontal="center" vertical="center"/>
    </xf>
    <xf numFmtId="0" fontId="10" fillId="0" borderId="2" xfId="0" applyNumberFormat="1"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6" fillId="0" borderId="1" xfId="0" applyNumberFormat="1" applyFont="1" applyBorder="1" applyAlignment="1">
      <alignment horizontal="left" vertical="top" wrapText="1"/>
    </xf>
    <xf numFmtId="0" fontId="16" fillId="0" borderId="1" xfId="0" applyNumberFormat="1" applyFont="1" applyBorder="1" applyAlignment="1">
      <alignment horizontal="center" vertical="top" wrapText="1"/>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6" fillId="0" borderId="1" xfId="0" applyFont="1" applyBorder="1"/>
    <xf numFmtId="0" fontId="9" fillId="3"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48" fillId="0" borderId="1" xfId="0" applyFont="1" applyFill="1" applyBorder="1" applyAlignment="1">
      <alignment horizontal="center" vertical="top" wrapText="1"/>
    </xf>
    <xf numFmtId="0" fontId="16" fillId="0" borderId="1" xfId="0" applyNumberFormat="1" applyFont="1" applyBorder="1" applyAlignment="1">
      <alignment horizontal="left" vertical="center" wrapText="1"/>
    </xf>
    <xf numFmtId="0" fontId="16" fillId="0" borderId="1" xfId="0" applyNumberFormat="1" applyFont="1" applyBorder="1" applyAlignment="1">
      <alignment horizontal="center" vertical="center" wrapText="1"/>
    </xf>
    <xf numFmtId="0" fontId="16" fillId="0" borderId="0" xfId="0" applyFont="1" applyFill="1" applyAlignment="1">
      <alignment vertical="center"/>
    </xf>
    <xf numFmtId="0" fontId="16" fillId="0" borderId="1" xfId="0" applyFont="1" applyBorder="1" applyAlignment="1">
      <alignment horizontal="left" vertical="center" wrapText="1"/>
    </xf>
    <xf numFmtId="0" fontId="16" fillId="0" borderId="1" xfId="0" applyFont="1" applyFill="1" applyBorder="1" applyAlignment="1">
      <alignment vertical="center"/>
    </xf>
    <xf numFmtId="0" fontId="16" fillId="0" borderId="6" xfId="0" applyNumberFormat="1" applyFont="1" applyBorder="1" applyAlignment="1">
      <alignment horizontal="left" vertical="center" wrapText="1"/>
    </xf>
    <xf numFmtId="0" fontId="16" fillId="0" borderId="3" xfId="0" applyNumberFormat="1" applyFont="1" applyBorder="1" applyAlignment="1">
      <alignment horizontal="left" vertical="center" wrapText="1"/>
    </xf>
    <xf numFmtId="0" fontId="16" fillId="0" borderId="0" xfId="0" applyFont="1" applyFill="1" applyBorder="1" applyAlignment="1">
      <alignment vertical="center"/>
    </xf>
    <xf numFmtId="0" fontId="49" fillId="0" borderId="0" xfId="0" applyFont="1" applyBorder="1" applyAlignment="1">
      <alignment wrapText="1"/>
    </xf>
    <xf numFmtId="0" fontId="9" fillId="0" borderId="0" xfId="0" applyFont="1" applyFill="1" applyBorder="1" applyAlignment="1">
      <alignment horizontal="center" vertical="center" wrapText="1"/>
    </xf>
    <xf numFmtId="49" fontId="16" fillId="0" borderId="0" xfId="0" applyNumberFormat="1" applyFont="1" applyAlignment="1">
      <alignment wrapText="1"/>
    </xf>
    <xf numFmtId="0" fontId="16" fillId="0" borderId="1" xfId="0" applyFont="1" applyBorder="1" applyAlignment="1">
      <alignment wrapText="1"/>
    </xf>
    <xf numFmtId="0" fontId="11"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164" fontId="23" fillId="0" borderId="1" xfId="44" applyNumberFormat="1" applyFont="1" applyBorder="1" applyAlignment="1">
      <alignment horizontal="center" vertical="center" wrapText="1"/>
    </xf>
    <xf numFmtId="164" fontId="16" fillId="0" borderId="1" xfId="44" applyNumberFormat="1" applyFont="1" applyBorder="1" applyAlignment="1">
      <alignment horizontal="center" vertical="center"/>
    </xf>
    <xf numFmtId="164" fontId="18" fillId="2" borderId="1" xfId="44" applyNumberFormat="1" applyFont="1" applyFill="1" applyBorder="1" applyAlignment="1">
      <alignment horizontal="center" vertical="center" wrapText="1"/>
    </xf>
    <xf numFmtId="164" fontId="11" fillId="0" borderId="1" xfId="44" applyNumberFormat="1" applyFont="1" applyBorder="1" applyAlignment="1">
      <alignment horizontal="center" vertical="center"/>
    </xf>
    <xf numFmtId="3" fontId="23" fillId="0" borderId="1" xfId="44" applyNumberFormat="1" applyFont="1" applyFill="1" applyBorder="1" applyAlignment="1">
      <alignment horizontal="center" vertical="center" wrapText="1"/>
    </xf>
    <xf numFmtId="0" fontId="9" fillId="0" borderId="1" xfId="44" applyFont="1" applyFill="1" applyBorder="1" applyAlignment="1">
      <alignment horizontal="center" vertical="center" wrapText="1"/>
    </xf>
    <xf numFmtId="0" fontId="16" fillId="0" borderId="1" xfId="2" applyFont="1" applyBorder="1" applyAlignment="1">
      <alignment horizontal="left" vertical="center" wrapText="1"/>
    </xf>
  </cellXfs>
  <cellStyles count="67">
    <cellStyle name="Excel Built-in Normal 2" xfId="4"/>
    <cellStyle name="Гиперссылка" xfId="59" builtinId="8"/>
    <cellStyle name="Денежный 2" xfId="5"/>
    <cellStyle name="Денежный 2 2" xfId="6"/>
    <cellStyle name="Денежный 2 2 2" xfId="7"/>
    <cellStyle name="Денежный 2 2 2 2" xfId="8"/>
    <cellStyle name="Денежный 2 2 2 3" xfId="9"/>
    <cellStyle name="Денежный 2 2 2 3 2" xfId="10"/>
    <cellStyle name="Денежный 2 2 2 4" xfId="52"/>
    <cellStyle name="Денежный 2 3" xfId="11"/>
    <cellStyle name="Денежный 2 4" xfId="12"/>
    <cellStyle name="Денежный 2 4 2" xfId="13"/>
    <cellStyle name="Денежный 2 4 2 2" xfId="60"/>
    <cellStyle name="Денежный 2 5" xfId="14"/>
    <cellStyle name="Денежный 2 5 2" xfId="62"/>
    <cellStyle name="Денежный 2 6" xfId="15"/>
    <cellStyle name="Денежный 2 7" xfId="16"/>
    <cellStyle name="Денежный 2 7 2" xfId="65"/>
    <cellStyle name="Денежный 3" xfId="17"/>
    <cellStyle name="Денежный 3 2" xfId="18"/>
    <cellStyle name="КАНДАГАЧ тел3-33-96" xfId="19"/>
    <cellStyle name="Обычный" xfId="0" builtinId="0"/>
    <cellStyle name="Обычный 2" xfId="3"/>
    <cellStyle name="Обычный 2 2" xfId="2"/>
    <cellStyle name="Обычный 2 3" xfId="20"/>
    <cellStyle name="Обычный 2 4" xfId="21"/>
    <cellStyle name="Обычный 2 5" xfId="53"/>
    <cellStyle name="Обычный 2_010 по напавлениям" xfId="22"/>
    <cellStyle name="Обычный 3" xfId="23"/>
    <cellStyle name="Обычный 3 10" xfId="51"/>
    <cellStyle name="Обычный 3 2" xfId="24"/>
    <cellStyle name="Обычный 3 2 2" xfId="25"/>
    <cellStyle name="Обычный 3 2 2 2" xfId="26"/>
    <cellStyle name="Обычный 3 2 2 2 2" xfId="55"/>
    <cellStyle name="Обычный 3 2 3" xfId="27"/>
    <cellStyle name="Обычный 3 2 3 2" xfId="66"/>
    <cellStyle name="Обычный 3 2 4" xfId="28"/>
    <cellStyle name="Обычный 3 3" xfId="29"/>
    <cellStyle name="Обычный 3 3 2" xfId="30"/>
    <cellStyle name="Обычный 3 3 2 2" xfId="31"/>
    <cellStyle name="Обычный 3 3 2 2 2" xfId="58"/>
    <cellStyle name="Обычный 3 3 3" xfId="32"/>
    <cellStyle name="Обычный 3 3 3 2" xfId="33"/>
    <cellStyle name="Обычный 3 3 3 2 2" xfId="54"/>
    <cellStyle name="Обычный 3 3 4" xfId="34"/>
    <cellStyle name="Обычный 3 3 4 2" xfId="57"/>
    <cellStyle name="Обычный 3 3 5" xfId="35"/>
    <cellStyle name="Обычный 3 4" xfId="1"/>
    <cellStyle name="Обычный 3 4 2" xfId="61"/>
    <cellStyle name="Обычный 3 5" xfId="36"/>
    <cellStyle name="Обычный 3 5 2" xfId="56"/>
    <cellStyle name="Обычный 3 6" xfId="37"/>
    <cellStyle name="Обычный 3 6 2" xfId="63"/>
    <cellStyle name="Обычный 3 7" xfId="38"/>
    <cellStyle name="Обычный 3 8" xfId="39"/>
    <cellStyle name="Обычный 3 9" xfId="48"/>
    <cellStyle name="Обычный 4" xfId="40"/>
    <cellStyle name="Обычный 4 2" xfId="41"/>
    <cellStyle name="Обычный 4 2 2" xfId="64"/>
    <cellStyle name="Обычный 4 3" xfId="49"/>
    <cellStyle name="Обычный 4 4" xfId="50"/>
    <cellStyle name="Обычный 5" xfId="42"/>
    <cellStyle name="Обычный 6" xfId="43"/>
    <cellStyle name="Обычный 6 2" xfId="44"/>
    <cellStyle name="Финансовый 2" xfId="45"/>
    <cellStyle name="Финансовый 3" xfId="46"/>
    <cellStyle name="Финансовый 3 2"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dr2/AppData/Local/Temp/Temp1_01-06-2018_09-03-17.zip/2016/&#1057;&#1077;&#1089;&#1089;&#1080;&#1103;%20&#1072;&#1074;&#1075;&#1091;&#1089;&#1090;%20&#1082;&#1072;&#10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1"/>
      <sheetName val="003"/>
      <sheetName val="005"/>
      <sheetName val="006"/>
      <sheetName val="007"/>
      <sheetName val="008"/>
      <sheetName val="009"/>
      <sheetName val="011"/>
      <sheetName val="013"/>
      <sheetName val="014"/>
      <sheetName val="016"/>
      <sheetName val="018"/>
      <sheetName val="019"/>
      <sheetName val="020"/>
      <sheetName val="021"/>
      <sheetName val="022"/>
      <sheetName val="026"/>
      <sheetName val="027"/>
      <sheetName val="029"/>
      <sheetName val="033"/>
      <sheetName val="036"/>
      <sheetName val="038"/>
      <sheetName val="039"/>
      <sheetName val="043"/>
      <sheetName val="045"/>
      <sheetName val="046"/>
      <sheetName val="047"/>
      <sheetName val="108"/>
      <sheetName val="СВОД"/>
      <sheetName val="Лист1"/>
      <sheetName val="Лист2"/>
    </sheetNames>
    <sheetDataSet>
      <sheetData sheetId="0" refreshError="1">
        <row r="2">
          <cell r="E2" t="str">
            <v xml:space="preserve">Қостанай облысы әкімдігінің денсаулық сақтау басқармасы басшысының м.а </v>
          </cell>
        </row>
        <row r="27">
          <cell r="A27" t="str">
            <v xml:space="preserve"> бюджеттік бағдарлама әкімшілігінің коды және атауы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zoomScale="50" zoomScaleNormal="50" zoomScaleSheetLayoutView="80" workbookViewId="0">
      <selection activeCell="L55" sqref="L55"/>
    </sheetView>
  </sheetViews>
  <sheetFormatPr defaultColWidth="9.109375" defaultRowHeight="18" x14ac:dyDescent="0.35"/>
  <cols>
    <col min="1" max="1" width="59" style="1" customWidth="1"/>
    <col min="2" max="2" width="22" style="1" customWidth="1"/>
    <col min="3" max="3" width="21.33203125" style="1" customWidth="1"/>
    <col min="4" max="4" width="19.44140625" style="1" customWidth="1"/>
    <col min="5" max="5" width="18.5546875" style="1" customWidth="1"/>
    <col min="6" max="6" width="18.109375" style="1" customWidth="1"/>
    <col min="7" max="7" width="15" style="1" customWidth="1"/>
    <col min="8" max="16384" width="9.109375" style="1"/>
  </cols>
  <sheetData>
    <row r="1" spans="4:7" ht="49.5" customHeight="1" x14ac:dyDescent="0.35">
      <c r="E1" s="549" t="s">
        <v>436</v>
      </c>
      <c r="F1" s="549"/>
      <c r="G1" s="549"/>
    </row>
    <row r="2" spans="4:7" ht="24.75" customHeight="1" x14ac:dyDescent="0.35">
      <c r="E2" s="549" t="s">
        <v>0</v>
      </c>
      <c r="F2" s="549"/>
      <c r="G2" s="549"/>
    </row>
    <row r="3" spans="4:7" ht="18.75" customHeight="1" x14ac:dyDescent="0.35">
      <c r="E3" s="549" t="s">
        <v>437</v>
      </c>
      <c r="F3" s="549"/>
      <c r="G3" s="549"/>
    </row>
    <row r="5" spans="4:7" hidden="1" x14ac:dyDescent="0.35">
      <c r="E5" s="545" t="s">
        <v>1</v>
      </c>
      <c r="F5" s="545"/>
      <c r="G5" s="545"/>
    </row>
    <row r="6" spans="4:7" ht="57.75" hidden="1" customHeight="1" x14ac:dyDescent="0.35">
      <c r="E6" s="546" t="s">
        <v>2</v>
      </c>
      <c r="F6" s="546"/>
      <c r="G6" s="546"/>
    </row>
    <row r="7" spans="4:7" hidden="1" x14ac:dyDescent="0.35">
      <c r="E7" s="544" t="s">
        <v>3</v>
      </c>
      <c r="F7" s="544"/>
      <c r="G7" s="544"/>
    </row>
    <row r="8" spans="4:7" hidden="1" x14ac:dyDescent="0.35">
      <c r="E8" s="544" t="s">
        <v>4</v>
      </c>
      <c r="F8" s="544"/>
      <c r="G8" s="544"/>
    </row>
    <row r="9" spans="4:7" hidden="1" x14ac:dyDescent="0.35">
      <c r="E9" s="544"/>
      <c r="F9" s="544"/>
      <c r="G9" s="544"/>
    </row>
    <row r="10" spans="4:7" hidden="1" x14ac:dyDescent="0.35">
      <c r="D10" s="2"/>
      <c r="E10" s="545" t="s">
        <v>5</v>
      </c>
      <c r="F10" s="545"/>
      <c r="G10" s="545"/>
    </row>
    <row r="11" spans="4:7" hidden="1" x14ac:dyDescent="0.35">
      <c r="D11" s="2"/>
      <c r="E11" s="546" t="s">
        <v>6</v>
      </c>
      <c r="F11" s="546"/>
      <c r="G11" s="546"/>
    </row>
    <row r="12" spans="4:7" hidden="1" x14ac:dyDescent="0.35">
      <c r="D12" s="3"/>
      <c r="E12" s="547" t="s">
        <v>7</v>
      </c>
      <c r="F12" s="547"/>
      <c r="G12" s="547"/>
    </row>
    <row r="13" spans="4:7" hidden="1" x14ac:dyDescent="0.35">
      <c r="D13" s="2"/>
      <c r="E13" s="548" t="s">
        <v>8</v>
      </c>
      <c r="F13" s="548"/>
      <c r="G13" s="548"/>
    </row>
    <row r="14" spans="4:7" hidden="1" x14ac:dyDescent="0.35">
      <c r="E14" s="544" t="s">
        <v>9</v>
      </c>
      <c r="F14" s="544"/>
      <c r="G14" s="544"/>
    </row>
    <row r="15" spans="4:7" hidden="1" x14ac:dyDescent="0.35">
      <c r="E15" s="4" t="s">
        <v>10</v>
      </c>
      <c r="F15" s="4"/>
      <c r="G15" s="4"/>
    </row>
    <row r="16" spans="4:7" hidden="1" x14ac:dyDescent="0.35"/>
    <row r="17" spans="1:7" hidden="1" x14ac:dyDescent="0.35">
      <c r="E17" s="545" t="s">
        <v>5</v>
      </c>
      <c r="F17" s="545"/>
      <c r="G17" s="545"/>
    </row>
    <row r="18" spans="1:7" ht="39" hidden="1" customHeight="1" x14ac:dyDescent="0.35">
      <c r="E18" s="546" t="s">
        <v>11</v>
      </c>
      <c r="F18" s="546"/>
      <c r="G18" s="546"/>
    </row>
    <row r="19" spans="1:7" hidden="1" x14ac:dyDescent="0.35">
      <c r="E19" s="544" t="s">
        <v>12</v>
      </c>
      <c r="F19" s="544"/>
      <c r="G19" s="544"/>
    </row>
    <row r="20" spans="1:7" hidden="1" x14ac:dyDescent="0.35">
      <c r="E20" s="548" t="s">
        <v>8</v>
      </c>
      <c r="F20" s="548"/>
      <c r="G20" s="548"/>
    </row>
    <row r="21" spans="1:7" hidden="1" x14ac:dyDescent="0.35">
      <c r="E21" s="544" t="s">
        <v>9</v>
      </c>
      <c r="F21" s="544"/>
      <c r="G21" s="544"/>
    </row>
    <row r="22" spans="1:7" hidden="1" x14ac:dyDescent="0.35">
      <c r="E22" s="4" t="s">
        <v>10</v>
      </c>
      <c r="F22" s="4"/>
      <c r="G22" s="4"/>
    </row>
    <row r="23" spans="1:7" hidden="1" x14ac:dyDescent="0.35"/>
    <row r="24" spans="1:7" x14ac:dyDescent="0.35">
      <c r="B24" s="5"/>
    </row>
    <row r="25" spans="1:7" x14ac:dyDescent="0.35">
      <c r="A25" s="535" t="s">
        <v>318</v>
      </c>
      <c r="B25" s="535"/>
      <c r="C25" s="535"/>
      <c r="D25" s="535"/>
      <c r="E25" s="535"/>
      <c r="F25" s="535"/>
      <c r="G25" s="535"/>
    </row>
    <row r="26" spans="1:7" x14ac:dyDescent="0.35">
      <c r="A26" s="536" t="s">
        <v>377</v>
      </c>
      <c r="B26" s="536"/>
      <c r="C26" s="536"/>
      <c r="D26" s="536"/>
      <c r="E26" s="536"/>
      <c r="F26" s="536"/>
      <c r="G26" s="536"/>
    </row>
    <row r="27" spans="1:7" x14ac:dyDescent="0.35">
      <c r="C27" s="1" t="s">
        <v>267</v>
      </c>
    </row>
    <row r="28" spans="1:7" x14ac:dyDescent="0.35">
      <c r="A28" s="537" t="str">
        <f>'[1]001'!A27</f>
        <v xml:space="preserve"> бюджеттік бағдарлама әкімшілігінің коды және атауы</v>
      </c>
      <c r="B28" s="537"/>
      <c r="C28" s="537"/>
      <c r="D28" s="537"/>
      <c r="E28" s="537"/>
      <c r="F28" s="537"/>
      <c r="G28" s="537"/>
    </row>
    <row r="30" spans="1:7" ht="39.75" customHeight="1" x14ac:dyDescent="0.35">
      <c r="A30" s="531" t="s">
        <v>438</v>
      </c>
      <c r="B30" s="532"/>
      <c r="C30" s="532"/>
      <c r="D30" s="532"/>
      <c r="E30" s="532"/>
      <c r="F30" s="532"/>
      <c r="G30" s="532"/>
    </row>
    <row r="31" spans="1:7" ht="24" customHeight="1" x14ac:dyDescent="0.35">
      <c r="A31" s="538" t="s">
        <v>269</v>
      </c>
      <c r="B31" s="539"/>
      <c r="C31" s="539"/>
      <c r="D31" s="539"/>
      <c r="E31" s="539"/>
      <c r="F31" s="539"/>
      <c r="G31" s="539"/>
    </row>
    <row r="32" spans="1:7" ht="104.25" customHeight="1" x14ac:dyDescent="0.35">
      <c r="A32" s="712" t="s">
        <v>439</v>
      </c>
      <c r="B32" s="540"/>
      <c r="C32" s="540"/>
      <c r="D32" s="540"/>
      <c r="E32" s="540"/>
      <c r="F32" s="540"/>
      <c r="G32" s="540"/>
    </row>
    <row r="33" spans="1:7" x14ac:dyDescent="0.35">
      <c r="A33" s="541" t="s">
        <v>13</v>
      </c>
      <c r="B33" s="541"/>
      <c r="C33" s="541"/>
      <c r="D33" s="541"/>
      <c r="E33" s="541"/>
      <c r="F33" s="541"/>
      <c r="G33" s="541"/>
    </row>
    <row r="34" spans="1:7" x14ac:dyDescent="0.35">
      <c r="A34" s="542" t="s">
        <v>14</v>
      </c>
      <c r="B34" s="542"/>
      <c r="C34" s="542"/>
      <c r="D34" s="542"/>
      <c r="E34" s="542"/>
      <c r="F34" s="542"/>
      <c r="G34" s="542"/>
    </row>
    <row r="35" spans="1:7" x14ac:dyDescent="0.35">
      <c r="A35" s="543" t="s">
        <v>15</v>
      </c>
      <c r="B35" s="543"/>
      <c r="C35" s="543"/>
      <c r="D35" s="543"/>
      <c r="E35" s="543"/>
      <c r="F35" s="543"/>
      <c r="G35" s="543"/>
    </row>
    <row r="36" spans="1:7" x14ac:dyDescent="0.35">
      <c r="A36" s="530" t="s">
        <v>16</v>
      </c>
      <c r="B36" s="530"/>
      <c r="C36" s="530"/>
      <c r="D36" s="530"/>
      <c r="E36" s="530"/>
      <c r="F36" s="530"/>
      <c r="G36" s="530"/>
    </row>
    <row r="37" spans="1:7" x14ac:dyDescent="0.35">
      <c r="A37" s="529" t="s">
        <v>17</v>
      </c>
      <c r="B37" s="529"/>
      <c r="C37" s="529"/>
      <c r="D37" s="529"/>
      <c r="E37" s="529"/>
      <c r="F37" s="529"/>
      <c r="G37" s="529"/>
    </row>
    <row r="38" spans="1:7" x14ac:dyDescent="0.35">
      <c r="A38" s="528" t="s">
        <v>440</v>
      </c>
      <c r="B38" s="528"/>
      <c r="C38" s="528"/>
      <c r="D38" s="528"/>
      <c r="E38" s="528"/>
      <c r="F38" s="528"/>
      <c r="G38" s="528"/>
    </row>
    <row r="39" spans="1:7" x14ac:dyDescent="0.35">
      <c r="A39" s="529" t="s">
        <v>18</v>
      </c>
      <c r="B39" s="529"/>
      <c r="C39" s="529"/>
      <c r="D39" s="529"/>
      <c r="E39" s="529"/>
      <c r="F39" s="529"/>
      <c r="G39" s="529"/>
    </row>
    <row r="40" spans="1:7" ht="30.75" customHeight="1" x14ac:dyDescent="0.35">
      <c r="A40" s="530" t="s">
        <v>19</v>
      </c>
      <c r="B40" s="530"/>
      <c r="C40" s="530"/>
      <c r="D40" s="530"/>
      <c r="E40" s="530"/>
      <c r="F40" s="530"/>
      <c r="G40" s="530"/>
    </row>
    <row r="41" spans="1:7" ht="30.6" customHeight="1" x14ac:dyDescent="0.35">
      <c r="A41" s="529" t="s">
        <v>20</v>
      </c>
      <c r="B41" s="529"/>
      <c r="C41" s="529"/>
      <c r="D41" s="529"/>
      <c r="E41" s="529"/>
      <c r="F41" s="529"/>
      <c r="G41" s="529"/>
    </row>
    <row r="42" spans="1:7" ht="39.75" customHeight="1" x14ac:dyDescent="0.35">
      <c r="A42" s="531" t="s">
        <v>21</v>
      </c>
      <c r="B42" s="532"/>
      <c r="C42" s="532"/>
      <c r="D42" s="532"/>
      <c r="E42" s="532"/>
      <c r="F42" s="532"/>
      <c r="G42" s="532"/>
    </row>
    <row r="43" spans="1:7" x14ac:dyDescent="0.35">
      <c r="A43" s="532" t="s">
        <v>22</v>
      </c>
      <c r="B43" s="532"/>
      <c r="C43" s="532"/>
      <c r="D43" s="532"/>
      <c r="E43" s="532"/>
      <c r="F43" s="532"/>
      <c r="G43" s="532"/>
    </row>
    <row r="44" spans="1:7" ht="98.25" customHeight="1" x14ac:dyDescent="0.35">
      <c r="A44" s="533" t="s">
        <v>23</v>
      </c>
      <c r="B44" s="533"/>
      <c r="C44" s="533"/>
      <c r="D44" s="533"/>
      <c r="E44" s="533"/>
      <c r="F44" s="533"/>
      <c r="G44" s="533"/>
    </row>
    <row r="46" spans="1:7" ht="28.95" customHeight="1" x14ac:dyDescent="0.35">
      <c r="A46" s="534" t="s">
        <v>24</v>
      </c>
      <c r="B46" s="534"/>
      <c r="C46" s="534"/>
      <c r="D46" s="534"/>
      <c r="E46" s="534"/>
      <c r="F46" s="534"/>
      <c r="G46" s="534"/>
    </row>
    <row r="47" spans="1:7" ht="36" x14ac:dyDescent="0.35">
      <c r="A47" s="734" t="s">
        <v>25</v>
      </c>
      <c r="B47" s="526" t="s">
        <v>26</v>
      </c>
      <c r="C47" s="6" t="s">
        <v>27</v>
      </c>
      <c r="D47" s="7" t="s">
        <v>28</v>
      </c>
      <c r="E47" s="527" t="s">
        <v>29</v>
      </c>
      <c r="F47" s="527"/>
      <c r="G47" s="527"/>
    </row>
    <row r="48" spans="1:7" ht="24" customHeight="1" x14ac:dyDescent="0.35">
      <c r="A48" s="735"/>
      <c r="B48" s="526"/>
      <c r="C48" s="518">
        <v>2017</v>
      </c>
      <c r="D48" s="518">
        <v>2018</v>
      </c>
      <c r="E48" s="518">
        <v>2019</v>
      </c>
      <c r="F48" s="518">
        <v>2020</v>
      </c>
      <c r="G48" s="518">
        <v>2021</v>
      </c>
    </row>
    <row r="49" spans="1:10" ht="39.6" customHeight="1" x14ac:dyDescent="0.35">
      <c r="A49" s="740" t="s">
        <v>441</v>
      </c>
      <c r="B49" s="516"/>
      <c r="C49" s="518"/>
      <c r="D49" s="518"/>
      <c r="E49" s="518">
        <v>1676</v>
      </c>
      <c r="F49" s="518"/>
      <c r="G49" s="737"/>
    </row>
    <row r="50" spans="1:10" s="12" customFormat="1" ht="34.200000000000003" customHeight="1" x14ac:dyDescent="0.3">
      <c r="A50" s="741" t="s">
        <v>442</v>
      </c>
      <c r="B50" s="9" t="s">
        <v>30</v>
      </c>
      <c r="C50" s="739">
        <v>150707</v>
      </c>
      <c r="D50" s="739">
        <v>144719</v>
      </c>
      <c r="E50" s="739">
        <v>139582</v>
      </c>
      <c r="F50" s="739">
        <v>147152</v>
      </c>
      <c r="G50" s="739">
        <v>149951</v>
      </c>
    </row>
    <row r="51" spans="1:10" s="12" customFormat="1" ht="25.2" customHeight="1" x14ac:dyDescent="0.3">
      <c r="A51" s="8"/>
      <c r="B51" s="9" t="s">
        <v>30</v>
      </c>
      <c r="C51" s="738"/>
      <c r="D51" s="738"/>
      <c r="E51" s="738"/>
      <c r="F51" s="738"/>
      <c r="G51" s="738"/>
    </row>
    <row r="52" spans="1:10" ht="42.6" customHeight="1" x14ac:dyDescent="0.35">
      <c r="A52" s="15" t="s">
        <v>443</v>
      </c>
      <c r="B52" s="16" t="s">
        <v>30</v>
      </c>
      <c r="C52" s="17">
        <f>C49+C50</f>
        <v>150707</v>
      </c>
      <c r="D52" s="17">
        <f t="shared" ref="D52:G52" si="0">D49+D50</f>
        <v>144719</v>
      </c>
      <c r="E52" s="17">
        <f t="shared" si="0"/>
        <v>141258</v>
      </c>
      <c r="F52" s="17">
        <f t="shared" si="0"/>
        <v>147152</v>
      </c>
      <c r="G52" s="17">
        <f t="shared" si="0"/>
        <v>149951</v>
      </c>
    </row>
    <row r="53" spans="1:10" x14ac:dyDescent="0.35">
      <c r="J53" s="1" t="s">
        <v>96</v>
      </c>
    </row>
    <row r="54" spans="1:10" ht="43.2" customHeight="1" x14ac:dyDescent="0.35">
      <c r="A54" s="734" t="s">
        <v>31</v>
      </c>
      <c r="B54" s="526" t="s">
        <v>26</v>
      </c>
      <c r="C54" s="6" t="s">
        <v>27</v>
      </c>
      <c r="D54" s="7" t="s">
        <v>28</v>
      </c>
      <c r="E54" s="527" t="s">
        <v>29</v>
      </c>
      <c r="F54" s="527"/>
      <c r="G54" s="527"/>
    </row>
    <row r="55" spans="1:10" ht="27.6" customHeight="1" x14ac:dyDescent="0.35">
      <c r="A55" s="735"/>
      <c r="B55" s="526"/>
      <c r="C55" s="6">
        <v>2017</v>
      </c>
      <c r="D55" s="6">
        <v>2018</v>
      </c>
      <c r="E55" s="6">
        <v>2019</v>
      </c>
      <c r="F55" s="6">
        <v>2020</v>
      </c>
      <c r="G55" s="518">
        <v>2021</v>
      </c>
    </row>
    <row r="56" spans="1:10" ht="42.6" customHeight="1" x14ac:dyDescent="0.35">
      <c r="A56" s="736" t="s">
        <v>444</v>
      </c>
      <c r="B56" s="743" t="s">
        <v>33</v>
      </c>
      <c r="C56" s="739">
        <v>49</v>
      </c>
      <c r="D56" s="739">
        <v>49</v>
      </c>
      <c r="E56" s="517">
        <v>49</v>
      </c>
      <c r="F56" s="739">
        <v>49</v>
      </c>
      <c r="G56" s="739">
        <v>49</v>
      </c>
      <c r="I56" s="1" t="s">
        <v>96</v>
      </c>
    </row>
    <row r="57" spans="1:10" s="12" customFormat="1" ht="43.5" customHeight="1" x14ac:dyDescent="0.3">
      <c r="A57" s="20" t="s">
        <v>445</v>
      </c>
      <c r="B57" s="744" t="s">
        <v>33</v>
      </c>
      <c r="C57" s="745">
        <v>5</v>
      </c>
      <c r="D57" s="745">
        <v>5</v>
      </c>
      <c r="E57" s="745">
        <v>10</v>
      </c>
      <c r="F57" s="745">
        <v>10</v>
      </c>
      <c r="G57" s="745">
        <v>9</v>
      </c>
    </row>
    <row r="58" spans="1:10" ht="36" x14ac:dyDescent="0.35">
      <c r="A58" s="20" t="s">
        <v>446</v>
      </c>
      <c r="B58" s="743" t="s">
        <v>33</v>
      </c>
      <c r="C58" s="745">
        <v>22</v>
      </c>
      <c r="D58" s="745">
        <v>22</v>
      </c>
      <c r="E58" s="745">
        <v>16</v>
      </c>
      <c r="F58" s="745">
        <v>14</v>
      </c>
      <c r="G58" s="745">
        <v>15</v>
      </c>
    </row>
    <row r="59" spans="1:10" ht="36" x14ac:dyDescent="0.35">
      <c r="A59" s="18" t="s">
        <v>447</v>
      </c>
      <c r="B59" s="744" t="s">
        <v>33</v>
      </c>
      <c r="C59" s="745">
        <v>1</v>
      </c>
      <c r="D59" s="745">
        <v>2</v>
      </c>
      <c r="E59" s="745">
        <v>5</v>
      </c>
      <c r="F59" s="745">
        <v>5</v>
      </c>
      <c r="G59" s="745">
        <v>5</v>
      </c>
    </row>
    <row r="60" spans="1:10" ht="43.2" customHeight="1" x14ac:dyDescent="0.35">
      <c r="A60" s="742" t="s">
        <v>448</v>
      </c>
      <c r="B60" s="743" t="s">
        <v>33</v>
      </c>
      <c r="C60" s="745">
        <v>0</v>
      </c>
      <c r="D60" s="745">
        <v>2</v>
      </c>
      <c r="E60" s="745">
        <v>4</v>
      </c>
      <c r="F60" s="745">
        <v>4</v>
      </c>
      <c r="G60" s="745">
        <v>4</v>
      </c>
    </row>
    <row r="61" spans="1:10" ht="36" x14ac:dyDescent="0.35">
      <c r="A61" s="20" t="s">
        <v>449</v>
      </c>
      <c r="B61" s="744" t="s">
        <v>240</v>
      </c>
      <c r="C61" s="745">
        <v>2</v>
      </c>
      <c r="D61" s="745">
        <v>2</v>
      </c>
      <c r="E61" s="745">
        <v>2</v>
      </c>
      <c r="F61" s="745">
        <v>2</v>
      </c>
      <c r="G61" s="745">
        <v>2</v>
      </c>
    </row>
    <row r="62" spans="1:10" ht="36" x14ac:dyDescent="0.35">
      <c r="A62" s="18" t="s">
        <v>450</v>
      </c>
      <c r="B62" s="743" t="s">
        <v>240</v>
      </c>
      <c r="C62" s="745">
        <v>69</v>
      </c>
      <c r="D62" s="745">
        <v>84</v>
      </c>
      <c r="E62" s="745">
        <v>93</v>
      </c>
      <c r="F62" s="745">
        <v>104</v>
      </c>
      <c r="G62" s="745">
        <v>112</v>
      </c>
    </row>
    <row r="63" spans="1:10" ht="36" x14ac:dyDescent="0.35">
      <c r="A63" s="20" t="s">
        <v>451</v>
      </c>
      <c r="B63" s="744" t="s">
        <v>240</v>
      </c>
      <c r="C63" s="745">
        <v>11</v>
      </c>
      <c r="D63" s="745">
        <v>5</v>
      </c>
      <c r="E63" s="745">
        <v>6</v>
      </c>
      <c r="F63" s="745">
        <v>5</v>
      </c>
      <c r="G63" s="745">
        <v>5</v>
      </c>
    </row>
    <row r="64" spans="1:10" ht="36" x14ac:dyDescent="0.35">
      <c r="A64" s="20" t="s">
        <v>452</v>
      </c>
      <c r="B64" s="744" t="s">
        <v>240</v>
      </c>
      <c r="C64" s="745">
        <v>8</v>
      </c>
      <c r="D64" s="745">
        <v>2</v>
      </c>
      <c r="E64" s="745">
        <v>6</v>
      </c>
      <c r="F64" s="745">
        <v>2</v>
      </c>
      <c r="G64" s="745">
        <v>2</v>
      </c>
    </row>
  </sheetData>
  <mergeCells count="43">
    <mergeCell ref="E7:G7"/>
    <mergeCell ref="E1:G1"/>
    <mergeCell ref="E2:G2"/>
    <mergeCell ref="E3:G3"/>
    <mergeCell ref="E5:G5"/>
    <mergeCell ref="E6:G6"/>
    <mergeCell ref="E21:G21"/>
    <mergeCell ref="E8:G8"/>
    <mergeCell ref="E9:G9"/>
    <mergeCell ref="E10:G10"/>
    <mergeCell ref="E11:G11"/>
    <mergeCell ref="E12:G12"/>
    <mergeCell ref="E13:G13"/>
    <mergeCell ref="E14:G14"/>
    <mergeCell ref="E17:G17"/>
    <mergeCell ref="E18:G18"/>
    <mergeCell ref="E19:G19"/>
    <mergeCell ref="E20:G20"/>
    <mergeCell ref="A37:G37"/>
    <mergeCell ref="A25:G25"/>
    <mergeCell ref="A26:G26"/>
    <mergeCell ref="A28:G28"/>
    <mergeCell ref="A30:G30"/>
    <mergeCell ref="A31:G31"/>
    <mergeCell ref="A32:G32"/>
    <mergeCell ref="A33:G33"/>
    <mergeCell ref="A34:G34"/>
    <mergeCell ref="A35:G35"/>
    <mergeCell ref="A36:G36"/>
    <mergeCell ref="A54:A55"/>
    <mergeCell ref="B54:B55"/>
    <mergeCell ref="E54:G54"/>
    <mergeCell ref="A38:G38"/>
    <mergeCell ref="A39:G39"/>
    <mergeCell ref="A40:G40"/>
    <mergeCell ref="A41:G41"/>
    <mergeCell ref="A42:G42"/>
    <mergeCell ref="A43:G43"/>
    <mergeCell ref="A44:G44"/>
    <mergeCell ref="A46:G46"/>
    <mergeCell ref="A47:A48"/>
    <mergeCell ref="B47:B48"/>
    <mergeCell ref="E47:G47"/>
  </mergeCells>
  <pageMargins left="0.39370078740157483" right="0.39370078740157483" top="0.78740157480314965" bottom="0.39370078740157483" header="0.31496062992125984" footer="0.31496062992125984"/>
  <pageSetup paperSize="9" scale="80" orientation="landscape" r:id="rId1"/>
  <headerFooter>
    <oddHeader>&amp;C&amp;P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9"/>
  <sheetViews>
    <sheetView topLeftCell="A84" zoomScale="70" zoomScaleNormal="70" zoomScaleSheetLayoutView="80" workbookViewId="0">
      <selection activeCell="F98" sqref="F98:G98"/>
    </sheetView>
  </sheetViews>
  <sheetFormatPr defaultRowHeight="13.8" x14ac:dyDescent="0.3"/>
  <cols>
    <col min="1" max="1" width="44.44140625" style="370" customWidth="1"/>
    <col min="2" max="2" width="19.44140625" style="370" customWidth="1"/>
    <col min="3" max="3" width="15" style="371" customWidth="1"/>
    <col min="4" max="4" width="16.33203125" style="371" customWidth="1"/>
    <col min="5" max="5" width="15.33203125" style="371" customWidth="1"/>
    <col min="6" max="6" width="14.109375" style="371" customWidth="1"/>
    <col min="7" max="7" width="14.33203125" style="371" customWidth="1"/>
    <col min="8" max="8" width="32.88671875" style="371" customWidth="1"/>
    <col min="9" max="9" width="11" style="372" customWidth="1"/>
    <col min="10" max="10" width="11.109375" style="371" customWidth="1"/>
    <col min="11" max="12" width="13.33203125" style="371" customWidth="1"/>
    <col min="13" max="13" width="13.88671875" style="371" customWidth="1"/>
    <col min="14" max="17" width="9.109375" style="371" customWidth="1"/>
    <col min="18" max="256" width="8.88671875" style="371"/>
    <col min="257" max="257" width="46.109375" style="371" customWidth="1"/>
    <col min="258" max="258" width="30.6640625" style="371" customWidth="1"/>
    <col min="259" max="259" width="20.88671875" style="371" customWidth="1"/>
    <col min="260" max="261" width="20.44140625" style="371" customWidth="1"/>
    <col min="262" max="262" width="14.6640625" style="371" customWidth="1"/>
    <col min="263" max="263" width="14" style="371" customWidth="1"/>
    <col min="264" max="264" width="32.88671875" style="371" customWidth="1"/>
    <col min="265" max="265" width="11" style="371" customWidth="1"/>
    <col min="266" max="266" width="11.109375" style="371" customWidth="1"/>
    <col min="267" max="268" width="13.33203125" style="371" customWidth="1"/>
    <col min="269" max="269" width="13.88671875" style="371" customWidth="1"/>
    <col min="270" max="273" width="9.109375" style="371" customWidth="1"/>
    <col min="274" max="512" width="8.88671875" style="371"/>
    <col min="513" max="513" width="46.109375" style="371" customWidth="1"/>
    <col min="514" max="514" width="30.6640625" style="371" customWidth="1"/>
    <col min="515" max="515" width="20.88671875" style="371" customWidth="1"/>
    <col min="516" max="517" width="20.44140625" style="371" customWidth="1"/>
    <col min="518" max="518" width="14.6640625" style="371" customWidth="1"/>
    <col min="519" max="519" width="14" style="371" customWidth="1"/>
    <col min="520" max="520" width="32.88671875" style="371" customWidth="1"/>
    <col min="521" max="521" width="11" style="371" customWidth="1"/>
    <col min="522" max="522" width="11.109375" style="371" customWidth="1"/>
    <col min="523" max="524" width="13.33203125" style="371" customWidth="1"/>
    <col min="525" max="525" width="13.88671875" style="371" customWidth="1"/>
    <col min="526" max="529" width="9.109375" style="371" customWidth="1"/>
    <col min="530" max="768" width="8.88671875" style="371"/>
    <col min="769" max="769" width="46.109375" style="371" customWidth="1"/>
    <col min="770" max="770" width="30.6640625" style="371" customWidth="1"/>
    <col min="771" max="771" width="20.88671875" style="371" customWidth="1"/>
    <col min="772" max="773" width="20.44140625" style="371" customWidth="1"/>
    <col min="774" max="774" width="14.6640625" style="371" customWidth="1"/>
    <col min="775" max="775" width="14" style="371" customWidth="1"/>
    <col min="776" max="776" width="32.88671875" style="371" customWidth="1"/>
    <col min="777" max="777" width="11" style="371" customWidth="1"/>
    <col min="778" max="778" width="11.109375" style="371" customWidth="1"/>
    <col min="779" max="780" width="13.33203125" style="371" customWidth="1"/>
    <col min="781" max="781" width="13.88671875" style="371" customWidth="1"/>
    <col min="782" max="785" width="9.109375" style="371" customWidth="1"/>
    <col min="786" max="1024" width="8.88671875" style="371"/>
    <col min="1025" max="1025" width="46.109375" style="371" customWidth="1"/>
    <col min="1026" max="1026" width="30.6640625" style="371" customWidth="1"/>
    <col min="1027" max="1027" width="20.88671875" style="371" customWidth="1"/>
    <col min="1028" max="1029" width="20.44140625" style="371" customWidth="1"/>
    <col min="1030" max="1030" width="14.6640625" style="371" customWidth="1"/>
    <col min="1031" max="1031" width="14" style="371" customWidth="1"/>
    <col min="1032" max="1032" width="32.88671875" style="371" customWidth="1"/>
    <col min="1033" max="1033" width="11" style="371" customWidth="1"/>
    <col min="1034" max="1034" width="11.109375" style="371" customWidth="1"/>
    <col min="1035" max="1036" width="13.33203125" style="371" customWidth="1"/>
    <col min="1037" max="1037" width="13.88671875" style="371" customWidth="1"/>
    <col min="1038" max="1041" width="9.109375" style="371" customWidth="1"/>
    <col min="1042" max="1280" width="8.88671875" style="371"/>
    <col min="1281" max="1281" width="46.109375" style="371" customWidth="1"/>
    <col min="1282" max="1282" width="30.6640625" style="371" customWidth="1"/>
    <col min="1283" max="1283" width="20.88671875" style="371" customWidth="1"/>
    <col min="1284" max="1285" width="20.44140625" style="371" customWidth="1"/>
    <col min="1286" max="1286" width="14.6640625" style="371" customWidth="1"/>
    <col min="1287" max="1287" width="14" style="371" customWidth="1"/>
    <col min="1288" max="1288" width="32.88671875" style="371" customWidth="1"/>
    <col min="1289" max="1289" width="11" style="371" customWidth="1"/>
    <col min="1290" max="1290" width="11.109375" style="371" customWidth="1"/>
    <col min="1291" max="1292" width="13.33203125" style="371" customWidth="1"/>
    <col min="1293" max="1293" width="13.88671875" style="371" customWidth="1"/>
    <col min="1294" max="1297" width="9.109375" style="371" customWidth="1"/>
    <col min="1298" max="1536" width="8.88671875" style="371"/>
    <col min="1537" max="1537" width="46.109375" style="371" customWidth="1"/>
    <col min="1538" max="1538" width="30.6640625" style="371" customWidth="1"/>
    <col min="1539" max="1539" width="20.88671875" style="371" customWidth="1"/>
    <col min="1540" max="1541" width="20.44140625" style="371" customWidth="1"/>
    <col min="1542" max="1542" width="14.6640625" style="371" customWidth="1"/>
    <col min="1543" max="1543" width="14" style="371" customWidth="1"/>
    <col min="1544" max="1544" width="32.88671875" style="371" customWidth="1"/>
    <col min="1545" max="1545" width="11" style="371" customWidth="1"/>
    <col min="1546" max="1546" width="11.109375" style="371" customWidth="1"/>
    <col min="1547" max="1548" width="13.33203125" style="371" customWidth="1"/>
    <col min="1549" max="1549" width="13.88671875" style="371" customWidth="1"/>
    <col min="1550" max="1553" width="9.109375" style="371" customWidth="1"/>
    <col min="1554" max="1792" width="8.88671875" style="371"/>
    <col min="1793" max="1793" width="46.109375" style="371" customWidth="1"/>
    <col min="1794" max="1794" width="30.6640625" style="371" customWidth="1"/>
    <col min="1795" max="1795" width="20.88671875" style="371" customWidth="1"/>
    <col min="1796" max="1797" width="20.44140625" style="371" customWidth="1"/>
    <col min="1798" max="1798" width="14.6640625" style="371" customWidth="1"/>
    <col min="1799" max="1799" width="14" style="371" customWidth="1"/>
    <col min="1800" max="1800" width="32.88671875" style="371" customWidth="1"/>
    <col min="1801" max="1801" width="11" style="371" customWidth="1"/>
    <col min="1802" max="1802" width="11.109375" style="371" customWidth="1"/>
    <col min="1803" max="1804" width="13.33203125" style="371" customWidth="1"/>
    <col min="1805" max="1805" width="13.88671875" style="371" customWidth="1"/>
    <col min="1806" max="1809" width="9.109375" style="371" customWidth="1"/>
    <col min="1810" max="2048" width="8.88671875" style="371"/>
    <col min="2049" max="2049" width="46.109375" style="371" customWidth="1"/>
    <col min="2050" max="2050" width="30.6640625" style="371" customWidth="1"/>
    <col min="2051" max="2051" width="20.88671875" style="371" customWidth="1"/>
    <col min="2052" max="2053" width="20.44140625" style="371" customWidth="1"/>
    <col min="2054" max="2054" width="14.6640625" style="371" customWidth="1"/>
    <col min="2055" max="2055" width="14" style="371" customWidth="1"/>
    <col min="2056" max="2056" width="32.88671875" style="371" customWidth="1"/>
    <col min="2057" max="2057" width="11" style="371" customWidth="1"/>
    <col min="2058" max="2058" width="11.109375" style="371" customWidth="1"/>
    <col min="2059" max="2060" width="13.33203125" style="371" customWidth="1"/>
    <col min="2061" max="2061" width="13.88671875" style="371" customWidth="1"/>
    <col min="2062" max="2065" width="9.109375" style="371" customWidth="1"/>
    <col min="2066" max="2304" width="8.88671875" style="371"/>
    <col min="2305" max="2305" width="46.109375" style="371" customWidth="1"/>
    <col min="2306" max="2306" width="30.6640625" style="371" customWidth="1"/>
    <col min="2307" max="2307" width="20.88671875" style="371" customWidth="1"/>
    <col min="2308" max="2309" width="20.44140625" style="371" customWidth="1"/>
    <col min="2310" max="2310" width="14.6640625" style="371" customWidth="1"/>
    <col min="2311" max="2311" width="14" style="371" customWidth="1"/>
    <col min="2312" max="2312" width="32.88671875" style="371" customWidth="1"/>
    <col min="2313" max="2313" width="11" style="371" customWidth="1"/>
    <col min="2314" max="2314" width="11.109375" style="371" customWidth="1"/>
    <col min="2315" max="2316" width="13.33203125" style="371" customWidth="1"/>
    <col min="2317" max="2317" width="13.88671875" style="371" customWidth="1"/>
    <col min="2318" max="2321" width="9.109375" style="371" customWidth="1"/>
    <col min="2322" max="2560" width="8.88671875" style="371"/>
    <col min="2561" max="2561" width="46.109375" style="371" customWidth="1"/>
    <col min="2562" max="2562" width="30.6640625" style="371" customWidth="1"/>
    <col min="2563" max="2563" width="20.88671875" style="371" customWidth="1"/>
    <col min="2564" max="2565" width="20.44140625" style="371" customWidth="1"/>
    <col min="2566" max="2566" width="14.6640625" style="371" customWidth="1"/>
    <col min="2567" max="2567" width="14" style="371" customWidth="1"/>
    <col min="2568" max="2568" width="32.88671875" style="371" customWidth="1"/>
    <col min="2569" max="2569" width="11" style="371" customWidth="1"/>
    <col min="2570" max="2570" width="11.109375" style="371" customWidth="1"/>
    <col min="2571" max="2572" width="13.33203125" style="371" customWidth="1"/>
    <col min="2573" max="2573" width="13.88671875" style="371" customWidth="1"/>
    <col min="2574" max="2577" width="9.109375" style="371" customWidth="1"/>
    <col min="2578" max="2816" width="8.88671875" style="371"/>
    <col min="2817" max="2817" width="46.109375" style="371" customWidth="1"/>
    <col min="2818" max="2818" width="30.6640625" style="371" customWidth="1"/>
    <col min="2819" max="2819" width="20.88671875" style="371" customWidth="1"/>
    <col min="2820" max="2821" width="20.44140625" style="371" customWidth="1"/>
    <col min="2822" max="2822" width="14.6640625" style="371" customWidth="1"/>
    <col min="2823" max="2823" width="14" style="371" customWidth="1"/>
    <col min="2824" max="2824" width="32.88671875" style="371" customWidth="1"/>
    <col min="2825" max="2825" width="11" style="371" customWidth="1"/>
    <col min="2826" max="2826" width="11.109375" style="371" customWidth="1"/>
    <col min="2827" max="2828" width="13.33203125" style="371" customWidth="1"/>
    <col min="2829" max="2829" width="13.88671875" style="371" customWidth="1"/>
    <col min="2830" max="2833" width="9.109375" style="371" customWidth="1"/>
    <col min="2834" max="3072" width="8.88671875" style="371"/>
    <col min="3073" max="3073" width="46.109375" style="371" customWidth="1"/>
    <col min="3074" max="3074" width="30.6640625" style="371" customWidth="1"/>
    <col min="3075" max="3075" width="20.88671875" style="371" customWidth="1"/>
    <col min="3076" max="3077" width="20.44140625" style="371" customWidth="1"/>
    <col min="3078" max="3078" width="14.6640625" style="371" customWidth="1"/>
    <col min="3079" max="3079" width="14" style="371" customWidth="1"/>
    <col min="3080" max="3080" width="32.88671875" style="371" customWidth="1"/>
    <col min="3081" max="3081" width="11" style="371" customWidth="1"/>
    <col min="3082" max="3082" width="11.109375" style="371" customWidth="1"/>
    <col min="3083" max="3084" width="13.33203125" style="371" customWidth="1"/>
    <col min="3085" max="3085" width="13.88671875" style="371" customWidth="1"/>
    <col min="3086" max="3089" width="9.109375" style="371" customWidth="1"/>
    <col min="3090" max="3328" width="8.88671875" style="371"/>
    <col min="3329" max="3329" width="46.109375" style="371" customWidth="1"/>
    <col min="3330" max="3330" width="30.6640625" style="371" customWidth="1"/>
    <col min="3331" max="3331" width="20.88671875" style="371" customWidth="1"/>
    <col min="3332" max="3333" width="20.44140625" style="371" customWidth="1"/>
    <col min="3334" max="3334" width="14.6640625" style="371" customWidth="1"/>
    <col min="3335" max="3335" width="14" style="371" customWidth="1"/>
    <col min="3336" max="3336" width="32.88671875" style="371" customWidth="1"/>
    <col min="3337" max="3337" width="11" style="371" customWidth="1"/>
    <col min="3338" max="3338" width="11.109375" style="371" customWidth="1"/>
    <col min="3339" max="3340" width="13.33203125" style="371" customWidth="1"/>
    <col min="3341" max="3341" width="13.88671875" style="371" customWidth="1"/>
    <col min="3342" max="3345" width="9.109375" style="371" customWidth="1"/>
    <col min="3346" max="3584" width="8.88671875" style="371"/>
    <col min="3585" max="3585" width="46.109375" style="371" customWidth="1"/>
    <col min="3586" max="3586" width="30.6640625" style="371" customWidth="1"/>
    <col min="3587" max="3587" width="20.88671875" style="371" customWidth="1"/>
    <col min="3588" max="3589" width="20.44140625" style="371" customWidth="1"/>
    <col min="3590" max="3590" width="14.6640625" style="371" customWidth="1"/>
    <col min="3591" max="3591" width="14" style="371" customWidth="1"/>
    <col min="3592" max="3592" width="32.88671875" style="371" customWidth="1"/>
    <col min="3593" max="3593" width="11" style="371" customWidth="1"/>
    <col min="3594" max="3594" width="11.109375" style="371" customWidth="1"/>
    <col min="3595" max="3596" width="13.33203125" style="371" customWidth="1"/>
    <col min="3597" max="3597" width="13.88671875" style="371" customWidth="1"/>
    <col min="3598" max="3601" width="9.109375" style="371" customWidth="1"/>
    <col min="3602" max="3840" width="8.88671875" style="371"/>
    <col min="3841" max="3841" width="46.109375" style="371" customWidth="1"/>
    <col min="3842" max="3842" width="30.6640625" style="371" customWidth="1"/>
    <col min="3843" max="3843" width="20.88671875" style="371" customWidth="1"/>
    <col min="3844" max="3845" width="20.44140625" style="371" customWidth="1"/>
    <col min="3846" max="3846" width="14.6640625" style="371" customWidth="1"/>
    <col min="3847" max="3847" width="14" style="371" customWidth="1"/>
    <col min="3848" max="3848" width="32.88671875" style="371" customWidth="1"/>
    <col min="3849" max="3849" width="11" style="371" customWidth="1"/>
    <col min="3850" max="3850" width="11.109375" style="371" customWidth="1"/>
    <col min="3851" max="3852" width="13.33203125" style="371" customWidth="1"/>
    <col min="3853" max="3853" width="13.88671875" style="371" customWidth="1"/>
    <col min="3854" max="3857" width="9.109375" style="371" customWidth="1"/>
    <col min="3858" max="4096" width="8.88671875" style="371"/>
    <col min="4097" max="4097" width="46.109375" style="371" customWidth="1"/>
    <col min="4098" max="4098" width="30.6640625" style="371" customWidth="1"/>
    <col min="4099" max="4099" width="20.88671875" style="371" customWidth="1"/>
    <col min="4100" max="4101" width="20.44140625" style="371" customWidth="1"/>
    <col min="4102" max="4102" width="14.6640625" style="371" customWidth="1"/>
    <col min="4103" max="4103" width="14" style="371" customWidth="1"/>
    <col min="4104" max="4104" width="32.88671875" style="371" customWidth="1"/>
    <col min="4105" max="4105" width="11" style="371" customWidth="1"/>
    <col min="4106" max="4106" width="11.109375" style="371" customWidth="1"/>
    <col min="4107" max="4108" width="13.33203125" style="371" customWidth="1"/>
    <col min="4109" max="4109" width="13.88671875" style="371" customWidth="1"/>
    <col min="4110" max="4113" width="9.109375" style="371" customWidth="1"/>
    <col min="4114" max="4352" width="8.88671875" style="371"/>
    <col min="4353" max="4353" width="46.109375" style="371" customWidth="1"/>
    <col min="4354" max="4354" width="30.6640625" style="371" customWidth="1"/>
    <col min="4355" max="4355" width="20.88671875" style="371" customWidth="1"/>
    <col min="4356" max="4357" width="20.44140625" style="371" customWidth="1"/>
    <col min="4358" max="4358" width="14.6640625" style="371" customWidth="1"/>
    <col min="4359" max="4359" width="14" style="371" customWidth="1"/>
    <col min="4360" max="4360" width="32.88671875" style="371" customWidth="1"/>
    <col min="4361" max="4361" width="11" style="371" customWidth="1"/>
    <col min="4362" max="4362" width="11.109375" style="371" customWidth="1"/>
    <col min="4363" max="4364" width="13.33203125" style="371" customWidth="1"/>
    <col min="4365" max="4365" width="13.88671875" style="371" customWidth="1"/>
    <col min="4366" max="4369" width="9.109375" style="371" customWidth="1"/>
    <col min="4370" max="4608" width="8.88671875" style="371"/>
    <col min="4609" max="4609" width="46.109375" style="371" customWidth="1"/>
    <col min="4610" max="4610" width="30.6640625" style="371" customWidth="1"/>
    <col min="4611" max="4611" width="20.88671875" style="371" customWidth="1"/>
    <col min="4612" max="4613" width="20.44140625" style="371" customWidth="1"/>
    <col min="4614" max="4614" width="14.6640625" style="371" customWidth="1"/>
    <col min="4615" max="4615" width="14" style="371" customWidth="1"/>
    <col min="4616" max="4616" width="32.88671875" style="371" customWidth="1"/>
    <col min="4617" max="4617" width="11" style="371" customWidth="1"/>
    <col min="4618" max="4618" width="11.109375" style="371" customWidth="1"/>
    <col min="4619" max="4620" width="13.33203125" style="371" customWidth="1"/>
    <col min="4621" max="4621" width="13.88671875" style="371" customWidth="1"/>
    <col min="4622" max="4625" width="9.109375" style="371" customWidth="1"/>
    <col min="4626" max="4864" width="8.88671875" style="371"/>
    <col min="4865" max="4865" width="46.109375" style="371" customWidth="1"/>
    <col min="4866" max="4866" width="30.6640625" style="371" customWidth="1"/>
    <col min="4867" max="4867" width="20.88671875" style="371" customWidth="1"/>
    <col min="4868" max="4869" width="20.44140625" style="371" customWidth="1"/>
    <col min="4870" max="4870" width="14.6640625" style="371" customWidth="1"/>
    <col min="4871" max="4871" width="14" style="371" customWidth="1"/>
    <col min="4872" max="4872" width="32.88671875" style="371" customWidth="1"/>
    <col min="4873" max="4873" width="11" style="371" customWidth="1"/>
    <col min="4874" max="4874" width="11.109375" style="371" customWidth="1"/>
    <col min="4875" max="4876" width="13.33203125" style="371" customWidth="1"/>
    <col min="4877" max="4877" width="13.88671875" style="371" customWidth="1"/>
    <col min="4878" max="4881" width="9.109375" style="371" customWidth="1"/>
    <col min="4882" max="5120" width="8.88671875" style="371"/>
    <col min="5121" max="5121" width="46.109375" style="371" customWidth="1"/>
    <col min="5122" max="5122" width="30.6640625" style="371" customWidth="1"/>
    <col min="5123" max="5123" width="20.88671875" style="371" customWidth="1"/>
    <col min="5124" max="5125" width="20.44140625" style="371" customWidth="1"/>
    <col min="5126" max="5126" width="14.6640625" style="371" customWidth="1"/>
    <col min="5127" max="5127" width="14" style="371" customWidth="1"/>
    <col min="5128" max="5128" width="32.88671875" style="371" customWidth="1"/>
    <col min="5129" max="5129" width="11" style="371" customWidth="1"/>
    <col min="5130" max="5130" width="11.109375" style="371" customWidth="1"/>
    <col min="5131" max="5132" width="13.33203125" style="371" customWidth="1"/>
    <col min="5133" max="5133" width="13.88671875" style="371" customWidth="1"/>
    <col min="5134" max="5137" width="9.109375" style="371" customWidth="1"/>
    <col min="5138" max="5376" width="8.88671875" style="371"/>
    <col min="5377" max="5377" width="46.109375" style="371" customWidth="1"/>
    <col min="5378" max="5378" width="30.6640625" style="371" customWidth="1"/>
    <col min="5379" max="5379" width="20.88671875" style="371" customWidth="1"/>
    <col min="5380" max="5381" width="20.44140625" style="371" customWidth="1"/>
    <col min="5382" max="5382" width="14.6640625" style="371" customWidth="1"/>
    <col min="5383" max="5383" width="14" style="371" customWidth="1"/>
    <col min="5384" max="5384" width="32.88671875" style="371" customWidth="1"/>
    <col min="5385" max="5385" width="11" style="371" customWidth="1"/>
    <col min="5386" max="5386" width="11.109375" style="371" customWidth="1"/>
    <col min="5387" max="5388" width="13.33203125" style="371" customWidth="1"/>
    <col min="5389" max="5389" width="13.88671875" style="371" customWidth="1"/>
    <col min="5390" max="5393" width="9.109375" style="371" customWidth="1"/>
    <col min="5394" max="5632" width="8.88671875" style="371"/>
    <col min="5633" max="5633" width="46.109375" style="371" customWidth="1"/>
    <col min="5634" max="5634" width="30.6640625" style="371" customWidth="1"/>
    <col min="5635" max="5635" width="20.88671875" style="371" customWidth="1"/>
    <col min="5636" max="5637" width="20.44140625" style="371" customWidth="1"/>
    <col min="5638" max="5638" width="14.6640625" style="371" customWidth="1"/>
    <col min="5639" max="5639" width="14" style="371" customWidth="1"/>
    <col min="5640" max="5640" width="32.88671875" style="371" customWidth="1"/>
    <col min="5641" max="5641" width="11" style="371" customWidth="1"/>
    <col min="5642" max="5642" width="11.109375" style="371" customWidth="1"/>
    <col min="5643" max="5644" width="13.33203125" style="371" customWidth="1"/>
    <col min="5645" max="5645" width="13.88671875" style="371" customWidth="1"/>
    <col min="5646" max="5649" width="9.109375" style="371" customWidth="1"/>
    <col min="5650" max="5888" width="8.88671875" style="371"/>
    <col min="5889" max="5889" width="46.109375" style="371" customWidth="1"/>
    <col min="5890" max="5890" width="30.6640625" style="371" customWidth="1"/>
    <col min="5891" max="5891" width="20.88671875" style="371" customWidth="1"/>
    <col min="5892" max="5893" width="20.44140625" style="371" customWidth="1"/>
    <col min="5894" max="5894" width="14.6640625" style="371" customWidth="1"/>
    <col min="5895" max="5895" width="14" style="371" customWidth="1"/>
    <col min="5896" max="5896" width="32.88671875" style="371" customWidth="1"/>
    <col min="5897" max="5897" width="11" style="371" customWidth="1"/>
    <col min="5898" max="5898" width="11.109375" style="371" customWidth="1"/>
    <col min="5899" max="5900" width="13.33203125" style="371" customWidth="1"/>
    <col min="5901" max="5901" width="13.88671875" style="371" customWidth="1"/>
    <col min="5902" max="5905" width="9.109375" style="371" customWidth="1"/>
    <col min="5906" max="6144" width="8.88671875" style="371"/>
    <col min="6145" max="6145" width="46.109375" style="371" customWidth="1"/>
    <col min="6146" max="6146" width="30.6640625" style="371" customWidth="1"/>
    <col min="6147" max="6147" width="20.88671875" style="371" customWidth="1"/>
    <col min="6148" max="6149" width="20.44140625" style="371" customWidth="1"/>
    <col min="6150" max="6150" width="14.6640625" style="371" customWidth="1"/>
    <col min="6151" max="6151" width="14" style="371" customWidth="1"/>
    <col min="6152" max="6152" width="32.88671875" style="371" customWidth="1"/>
    <col min="6153" max="6153" width="11" style="371" customWidth="1"/>
    <col min="6154" max="6154" width="11.109375" style="371" customWidth="1"/>
    <col min="6155" max="6156" width="13.33203125" style="371" customWidth="1"/>
    <col min="6157" max="6157" width="13.88671875" style="371" customWidth="1"/>
    <col min="6158" max="6161" width="9.109375" style="371" customWidth="1"/>
    <col min="6162" max="6400" width="8.88671875" style="371"/>
    <col min="6401" max="6401" width="46.109375" style="371" customWidth="1"/>
    <col min="6402" max="6402" width="30.6640625" style="371" customWidth="1"/>
    <col min="6403" max="6403" width="20.88671875" style="371" customWidth="1"/>
    <col min="6404" max="6405" width="20.44140625" style="371" customWidth="1"/>
    <col min="6406" max="6406" width="14.6640625" style="371" customWidth="1"/>
    <col min="6407" max="6407" width="14" style="371" customWidth="1"/>
    <col min="6408" max="6408" width="32.88671875" style="371" customWidth="1"/>
    <col min="6409" max="6409" width="11" style="371" customWidth="1"/>
    <col min="6410" max="6410" width="11.109375" style="371" customWidth="1"/>
    <col min="6411" max="6412" width="13.33203125" style="371" customWidth="1"/>
    <col min="6413" max="6413" width="13.88671875" style="371" customWidth="1"/>
    <col min="6414" max="6417" width="9.109375" style="371" customWidth="1"/>
    <col min="6418" max="6656" width="8.88671875" style="371"/>
    <col min="6657" max="6657" width="46.109375" style="371" customWidth="1"/>
    <col min="6658" max="6658" width="30.6640625" style="371" customWidth="1"/>
    <col min="6659" max="6659" width="20.88671875" style="371" customWidth="1"/>
    <col min="6660" max="6661" width="20.44140625" style="371" customWidth="1"/>
    <col min="6662" max="6662" width="14.6640625" style="371" customWidth="1"/>
    <col min="6663" max="6663" width="14" style="371" customWidth="1"/>
    <col min="6664" max="6664" width="32.88671875" style="371" customWidth="1"/>
    <col min="6665" max="6665" width="11" style="371" customWidth="1"/>
    <col min="6666" max="6666" width="11.109375" style="371" customWidth="1"/>
    <col min="6667" max="6668" width="13.33203125" style="371" customWidth="1"/>
    <col min="6669" max="6669" width="13.88671875" style="371" customWidth="1"/>
    <col min="6670" max="6673" width="9.109375" style="371" customWidth="1"/>
    <col min="6674" max="6912" width="8.88671875" style="371"/>
    <col min="6913" max="6913" width="46.109375" style="371" customWidth="1"/>
    <col min="6914" max="6914" width="30.6640625" style="371" customWidth="1"/>
    <col min="6915" max="6915" width="20.88671875" style="371" customWidth="1"/>
    <col min="6916" max="6917" width="20.44140625" style="371" customWidth="1"/>
    <col min="6918" max="6918" width="14.6640625" style="371" customWidth="1"/>
    <col min="6919" max="6919" width="14" style="371" customWidth="1"/>
    <col min="6920" max="6920" width="32.88671875" style="371" customWidth="1"/>
    <col min="6921" max="6921" width="11" style="371" customWidth="1"/>
    <col min="6922" max="6922" width="11.109375" style="371" customWidth="1"/>
    <col min="6923" max="6924" width="13.33203125" style="371" customWidth="1"/>
    <col min="6925" max="6925" width="13.88671875" style="371" customWidth="1"/>
    <col min="6926" max="6929" width="9.109375" style="371" customWidth="1"/>
    <col min="6930" max="7168" width="8.88671875" style="371"/>
    <col min="7169" max="7169" width="46.109375" style="371" customWidth="1"/>
    <col min="7170" max="7170" width="30.6640625" style="371" customWidth="1"/>
    <col min="7171" max="7171" width="20.88671875" style="371" customWidth="1"/>
    <col min="7172" max="7173" width="20.44140625" style="371" customWidth="1"/>
    <col min="7174" max="7174" width="14.6640625" style="371" customWidth="1"/>
    <col min="7175" max="7175" width="14" style="371" customWidth="1"/>
    <col min="7176" max="7176" width="32.88671875" style="371" customWidth="1"/>
    <col min="7177" max="7177" width="11" style="371" customWidth="1"/>
    <col min="7178" max="7178" width="11.109375" style="371" customWidth="1"/>
    <col min="7179" max="7180" width="13.33203125" style="371" customWidth="1"/>
    <col min="7181" max="7181" width="13.88671875" style="371" customWidth="1"/>
    <col min="7182" max="7185" width="9.109375" style="371" customWidth="1"/>
    <col min="7186" max="7424" width="8.88671875" style="371"/>
    <col min="7425" max="7425" width="46.109375" style="371" customWidth="1"/>
    <col min="7426" max="7426" width="30.6640625" style="371" customWidth="1"/>
    <col min="7427" max="7427" width="20.88671875" style="371" customWidth="1"/>
    <col min="7428" max="7429" width="20.44140625" style="371" customWidth="1"/>
    <col min="7430" max="7430" width="14.6640625" style="371" customWidth="1"/>
    <col min="7431" max="7431" width="14" style="371" customWidth="1"/>
    <col min="7432" max="7432" width="32.88671875" style="371" customWidth="1"/>
    <col min="7433" max="7433" width="11" style="371" customWidth="1"/>
    <col min="7434" max="7434" width="11.109375" style="371" customWidth="1"/>
    <col min="7435" max="7436" width="13.33203125" style="371" customWidth="1"/>
    <col min="7437" max="7437" width="13.88671875" style="371" customWidth="1"/>
    <col min="7438" max="7441" width="9.109375" style="371" customWidth="1"/>
    <col min="7442" max="7680" width="8.88671875" style="371"/>
    <col min="7681" max="7681" width="46.109375" style="371" customWidth="1"/>
    <col min="7682" max="7682" width="30.6640625" style="371" customWidth="1"/>
    <col min="7683" max="7683" width="20.88671875" style="371" customWidth="1"/>
    <col min="7684" max="7685" width="20.44140625" style="371" customWidth="1"/>
    <col min="7686" max="7686" width="14.6640625" style="371" customWidth="1"/>
    <col min="7687" max="7687" width="14" style="371" customWidth="1"/>
    <col min="7688" max="7688" width="32.88671875" style="371" customWidth="1"/>
    <col min="7689" max="7689" width="11" style="371" customWidth="1"/>
    <col min="7690" max="7690" width="11.109375" style="371" customWidth="1"/>
    <col min="7691" max="7692" width="13.33203125" style="371" customWidth="1"/>
    <col min="7693" max="7693" width="13.88671875" style="371" customWidth="1"/>
    <col min="7694" max="7697" width="9.109375" style="371" customWidth="1"/>
    <col min="7698" max="7936" width="8.88671875" style="371"/>
    <col min="7937" max="7937" width="46.109375" style="371" customWidth="1"/>
    <col min="7938" max="7938" width="30.6640625" style="371" customWidth="1"/>
    <col min="7939" max="7939" width="20.88671875" style="371" customWidth="1"/>
    <col min="7940" max="7941" width="20.44140625" style="371" customWidth="1"/>
    <col min="7942" max="7942" width="14.6640625" style="371" customWidth="1"/>
    <col min="7943" max="7943" width="14" style="371" customWidth="1"/>
    <col min="7944" max="7944" width="32.88671875" style="371" customWidth="1"/>
    <col min="7945" max="7945" width="11" style="371" customWidth="1"/>
    <col min="7946" max="7946" width="11.109375" style="371" customWidth="1"/>
    <col min="7947" max="7948" width="13.33203125" style="371" customWidth="1"/>
    <col min="7949" max="7949" width="13.88671875" style="371" customWidth="1"/>
    <col min="7950" max="7953" width="9.109375" style="371" customWidth="1"/>
    <col min="7954" max="8192" width="8.88671875" style="371"/>
    <col min="8193" max="8193" width="46.109375" style="371" customWidth="1"/>
    <col min="8194" max="8194" width="30.6640625" style="371" customWidth="1"/>
    <col min="8195" max="8195" width="20.88671875" style="371" customWidth="1"/>
    <col min="8196" max="8197" width="20.44140625" style="371" customWidth="1"/>
    <col min="8198" max="8198" width="14.6640625" style="371" customWidth="1"/>
    <col min="8199" max="8199" width="14" style="371" customWidth="1"/>
    <col min="8200" max="8200" width="32.88671875" style="371" customWidth="1"/>
    <col min="8201" max="8201" width="11" style="371" customWidth="1"/>
    <col min="8202" max="8202" width="11.109375" style="371" customWidth="1"/>
    <col min="8203" max="8204" width="13.33203125" style="371" customWidth="1"/>
    <col min="8205" max="8205" width="13.88671875" style="371" customWidth="1"/>
    <col min="8206" max="8209" width="9.109375" style="371" customWidth="1"/>
    <col min="8210" max="8448" width="8.88671875" style="371"/>
    <col min="8449" max="8449" width="46.109375" style="371" customWidth="1"/>
    <col min="8450" max="8450" width="30.6640625" style="371" customWidth="1"/>
    <col min="8451" max="8451" width="20.88671875" style="371" customWidth="1"/>
    <col min="8452" max="8453" width="20.44140625" style="371" customWidth="1"/>
    <col min="8454" max="8454" width="14.6640625" style="371" customWidth="1"/>
    <col min="8455" max="8455" width="14" style="371" customWidth="1"/>
    <col min="8456" max="8456" width="32.88671875" style="371" customWidth="1"/>
    <col min="8457" max="8457" width="11" style="371" customWidth="1"/>
    <col min="8458" max="8458" width="11.109375" style="371" customWidth="1"/>
    <col min="8459" max="8460" width="13.33203125" style="371" customWidth="1"/>
    <col min="8461" max="8461" width="13.88671875" style="371" customWidth="1"/>
    <col min="8462" max="8465" width="9.109375" style="371" customWidth="1"/>
    <col min="8466" max="8704" width="8.88671875" style="371"/>
    <col min="8705" max="8705" width="46.109375" style="371" customWidth="1"/>
    <col min="8706" max="8706" width="30.6640625" style="371" customWidth="1"/>
    <col min="8707" max="8707" width="20.88671875" style="371" customWidth="1"/>
    <col min="8708" max="8709" width="20.44140625" style="371" customWidth="1"/>
    <col min="8710" max="8710" width="14.6640625" style="371" customWidth="1"/>
    <col min="8711" max="8711" width="14" style="371" customWidth="1"/>
    <col min="8712" max="8712" width="32.88671875" style="371" customWidth="1"/>
    <col min="8713" max="8713" width="11" style="371" customWidth="1"/>
    <col min="8714" max="8714" width="11.109375" style="371" customWidth="1"/>
    <col min="8715" max="8716" width="13.33203125" style="371" customWidth="1"/>
    <col min="8717" max="8717" width="13.88671875" style="371" customWidth="1"/>
    <col min="8718" max="8721" width="9.109375" style="371" customWidth="1"/>
    <col min="8722" max="8960" width="8.88671875" style="371"/>
    <col min="8961" max="8961" width="46.109375" style="371" customWidth="1"/>
    <col min="8962" max="8962" width="30.6640625" style="371" customWidth="1"/>
    <col min="8963" max="8963" width="20.88671875" style="371" customWidth="1"/>
    <col min="8964" max="8965" width="20.44140625" style="371" customWidth="1"/>
    <col min="8966" max="8966" width="14.6640625" style="371" customWidth="1"/>
    <col min="8967" max="8967" width="14" style="371" customWidth="1"/>
    <col min="8968" max="8968" width="32.88671875" style="371" customWidth="1"/>
    <col min="8969" max="8969" width="11" style="371" customWidth="1"/>
    <col min="8970" max="8970" width="11.109375" style="371" customWidth="1"/>
    <col min="8971" max="8972" width="13.33203125" style="371" customWidth="1"/>
    <col min="8973" max="8973" width="13.88671875" style="371" customWidth="1"/>
    <col min="8974" max="8977" width="9.109375" style="371" customWidth="1"/>
    <col min="8978" max="9216" width="8.88671875" style="371"/>
    <col min="9217" max="9217" width="46.109375" style="371" customWidth="1"/>
    <col min="9218" max="9218" width="30.6640625" style="371" customWidth="1"/>
    <col min="9219" max="9219" width="20.88671875" style="371" customWidth="1"/>
    <col min="9220" max="9221" width="20.44140625" style="371" customWidth="1"/>
    <col min="9222" max="9222" width="14.6640625" style="371" customWidth="1"/>
    <col min="9223" max="9223" width="14" style="371" customWidth="1"/>
    <col min="9224" max="9224" width="32.88671875" style="371" customWidth="1"/>
    <col min="9225" max="9225" width="11" style="371" customWidth="1"/>
    <col min="9226" max="9226" width="11.109375" style="371" customWidth="1"/>
    <col min="9227" max="9228" width="13.33203125" style="371" customWidth="1"/>
    <col min="9229" max="9229" width="13.88671875" style="371" customWidth="1"/>
    <col min="9230" max="9233" width="9.109375" style="371" customWidth="1"/>
    <col min="9234" max="9472" width="8.88671875" style="371"/>
    <col min="9473" max="9473" width="46.109375" style="371" customWidth="1"/>
    <col min="9474" max="9474" width="30.6640625" style="371" customWidth="1"/>
    <col min="9475" max="9475" width="20.88671875" style="371" customWidth="1"/>
    <col min="9476" max="9477" width="20.44140625" style="371" customWidth="1"/>
    <col min="9478" max="9478" width="14.6640625" style="371" customWidth="1"/>
    <col min="9479" max="9479" width="14" style="371" customWidth="1"/>
    <col min="9480" max="9480" width="32.88671875" style="371" customWidth="1"/>
    <col min="9481" max="9481" width="11" style="371" customWidth="1"/>
    <col min="9482" max="9482" width="11.109375" style="371" customWidth="1"/>
    <col min="9483" max="9484" width="13.33203125" style="371" customWidth="1"/>
    <col min="9485" max="9485" width="13.88671875" style="371" customWidth="1"/>
    <col min="9486" max="9489" width="9.109375" style="371" customWidth="1"/>
    <col min="9490" max="9728" width="8.88671875" style="371"/>
    <col min="9729" max="9729" width="46.109375" style="371" customWidth="1"/>
    <col min="9730" max="9730" width="30.6640625" style="371" customWidth="1"/>
    <col min="9731" max="9731" width="20.88671875" style="371" customWidth="1"/>
    <col min="9732" max="9733" width="20.44140625" style="371" customWidth="1"/>
    <col min="9734" max="9734" width="14.6640625" style="371" customWidth="1"/>
    <col min="9735" max="9735" width="14" style="371" customWidth="1"/>
    <col min="9736" max="9736" width="32.88671875" style="371" customWidth="1"/>
    <col min="9737" max="9737" width="11" style="371" customWidth="1"/>
    <col min="9738" max="9738" width="11.109375" style="371" customWidth="1"/>
    <col min="9739" max="9740" width="13.33203125" style="371" customWidth="1"/>
    <col min="9741" max="9741" width="13.88671875" style="371" customWidth="1"/>
    <col min="9742" max="9745" width="9.109375" style="371" customWidth="1"/>
    <col min="9746" max="9984" width="8.88671875" style="371"/>
    <col min="9985" max="9985" width="46.109375" style="371" customWidth="1"/>
    <col min="9986" max="9986" width="30.6640625" style="371" customWidth="1"/>
    <col min="9987" max="9987" width="20.88671875" style="371" customWidth="1"/>
    <col min="9988" max="9989" width="20.44140625" style="371" customWidth="1"/>
    <col min="9990" max="9990" width="14.6640625" style="371" customWidth="1"/>
    <col min="9991" max="9991" width="14" style="371" customWidth="1"/>
    <col min="9992" max="9992" width="32.88671875" style="371" customWidth="1"/>
    <col min="9993" max="9993" width="11" style="371" customWidth="1"/>
    <col min="9994" max="9994" width="11.109375" style="371" customWidth="1"/>
    <col min="9995" max="9996" width="13.33203125" style="371" customWidth="1"/>
    <col min="9997" max="9997" width="13.88671875" style="371" customWidth="1"/>
    <col min="9998" max="10001" width="9.109375" style="371" customWidth="1"/>
    <col min="10002" max="10240" width="8.88671875" style="371"/>
    <col min="10241" max="10241" width="46.109375" style="371" customWidth="1"/>
    <col min="10242" max="10242" width="30.6640625" style="371" customWidth="1"/>
    <col min="10243" max="10243" width="20.88671875" style="371" customWidth="1"/>
    <col min="10244" max="10245" width="20.44140625" style="371" customWidth="1"/>
    <col min="10246" max="10246" width="14.6640625" style="371" customWidth="1"/>
    <col min="10247" max="10247" width="14" style="371" customWidth="1"/>
    <col min="10248" max="10248" width="32.88671875" style="371" customWidth="1"/>
    <col min="10249" max="10249" width="11" style="371" customWidth="1"/>
    <col min="10250" max="10250" width="11.109375" style="371" customWidth="1"/>
    <col min="10251" max="10252" width="13.33203125" style="371" customWidth="1"/>
    <col min="10253" max="10253" width="13.88671875" style="371" customWidth="1"/>
    <col min="10254" max="10257" width="9.109375" style="371" customWidth="1"/>
    <col min="10258" max="10496" width="8.88671875" style="371"/>
    <col min="10497" max="10497" width="46.109375" style="371" customWidth="1"/>
    <col min="10498" max="10498" width="30.6640625" style="371" customWidth="1"/>
    <col min="10499" max="10499" width="20.88671875" style="371" customWidth="1"/>
    <col min="10500" max="10501" width="20.44140625" style="371" customWidth="1"/>
    <col min="10502" max="10502" width="14.6640625" style="371" customWidth="1"/>
    <col min="10503" max="10503" width="14" style="371" customWidth="1"/>
    <col min="10504" max="10504" width="32.88671875" style="371" customWidth="1"/>
    <col min="10505" max="10505" width="11" style="371" customWidth="1"/>
    <col min="10506" max="10506" width="11.109375" style="371" customWidth="1"/>
    <col min="10507" max="10508" width="13.33203125" style="371" customWidth="1"/>
    <col min="10509" max="10509" width="13.88671875" style="371" customWidth="1"/>
    <col min="10510" max="10513" width="9.109375" style="371" customWidth="1"/>
    <col min="10514" max="10752" width="8.88671875" style="371"/>
    <col min="10753" max="10753" width="46.109375" style="371" customWidth="1"/>
    <col min="10754" max="10754" width="30.6640625" style="371" customWidth="1"/>
    <col min="10755" max="10755" width="20.88671875" style="371" customWidth="1"/>
    <col min="10756" max="10757" width="20.44140625" style="371" customWidth="1"/>
    <col min="10758" max="10758" width="14.6640625" style="371" customWidth="1"/>
    <col min="10759" max="10759" width="14" style="371" customWidth="1"/>
    <col min="10760" max="10760" width="32.88671875" style="371" customWidth="1"/>
    <col min="10761" max="10761" width="11" style="371" customWidth="1"/>
    <col min="10762" max="10762" width="11.109375" style="371" customWidth="1"/>
    <col min="10763" max="10764" width="13.33203125" style="371" customWidth="1"/>
    <col min="10765" max="10765" width="13.88671875" style="371" customWidth="1"/>
    <col min="10766" max="10769" width="9.109375" style="371" customWidth="1"/>
    <col min="10770" max="11008" width="8.88671875" style="371"/>
    <col min="11009" max="11009" width="46.109375" style="371" customWidth="1"/>
    <col min="11010" max="11010" width="30.6640625" style="371" customWidth="1"/>
    <col min="11011" max="11011" width="20.88671875" style="371" customWidth="1"/>
    <col min="11012" max="11013" width="20.44140625" style="371" customWidth="1"/>
    <col min="11014" max="11014" width="14.6640625" style="371" customWidth="1"/>
    <col min="11015" max="11015" width="14" style="371" customWidth="1"/>
    <col min="11016" max="11016" width="32.88671875" style="371" customWidth="1"/>
    <col min="11017" max="11017" width="11" style="371" customWidth="1"/>
    <col min="11018" max="11018" width="11.109375" style="371" customWidth="1"/>
    <col min="11019" max="11020" width="13.33203125" style="371" customWidth="1"/>
    <col min="11021" max="11021" width="13.88671875" style="371" customWidth="1"/>
    <col min="11022" max="11025" width="9.109375" style="371" customWidth="1"/>
    <col min="11026" max="11264" width="8.88671875" style="371"/>
    <col min="11265" max="11265" width="46.109375" style="371" customWidth="1"/>
    <col min="11266" max="11266" width="30.6640625" style="371" customWidth="1"/>
    <col min="11267" max="11267" width="20.88671875" style="371" customWidth="1"/>
    <col min="11268" max="11269" width="20.44140625" style="371" customWidth="1"/>
    <col min="11270" max="11270" width="14.6640625" style="371" customWidth="1"/>
    <col min="11271" max="11271" width="14" style="371" customWidth="1"/>
    <col min="11272" max="11272" width="32.88671875" style="371" customWidth="1"/>
    <col min="11273" max="11273" width="11" style="371" customWidth="1"/>
    <col min="11274" max="11274" width="11.109375" style="371" customWidth="1"/>
    <col min="11275" max="11276" width="13.33203125" style="371" customWidth="1"/>
    <col min="11277" max="11277" width="13.88671875" style="371" customWidth="1"/>
    <col min="11278" max="11281" width="9.109375" style="371" customWidth="1"/>
    <col min="11282" max="11520" width="8.88671875" style="371"/>
    <col min="11521" max="11521" width="46.109375" style="371" customWidth="1"/>
    <col min="11522" max="11522" width="30.6640625" style="371" customWidth="1"/>
    <col min="11523" max="11523" width="20.88671875" style="371" customWidth="1"/>
    <col min="11524" max="11525" width="20.44140625" style="371" customWidth="1"/>
    <col min="11526" max="11526" width="14.6640625" style="371" customWidth="1"/>
    <col min="11527" max="11527" width="14" style="371" customWidth="1"/>
    <col min="11528" max="11528" width="32.88671875" style="371" customWidth="1"/>
    <col min="11529" max="11529" width="11" style="371" customWidth="1"/>
    <col min="11530" max="11530" width="11.109375" style="371" customWidth="1"/>
    <col min="11531" max="11532" width="13.33203125" style="371" customWidth="1"/>
    <col min="11533" max="11533" width="13.88671875" style="371" customWidth="1"/>
    <col min="11534" max="11537" width="9.109375" style="371" customWidth="1"/>
    <col min="11538" max="11776" width="8.88671875" style="371"/>
    <col min="11777" max="11777" width="46.109375" style="371" customWidth="1"/>
    <col min="11778" max="11778" width="30.6640625" style="371" customWidth="1"/>
    <col min="11779" max="11779" width="20.88671875" style="371" customWidth="1"/>
    <col min="11780" max="11781" width="20.44140625" style="371" customWidth="1"/>
    <col min="11782" max="11782" width="14.6640625" style="371" customWidth="1"/>
    <col min="11783" max="11783" width="14" style="371" customWidth="1"/>
    <col min="11784" max="11784" width="32.88671875" style="371" customWidth="1"/>
    <col min="11785" max="11785" width="11" style="371" customWidth="1"/>
    <col min="11786" max="11786" width="11.109375" style="371" customWidth="1"/>
    <col min="11787" max="11788" width="13.33203125" style="371" customWidth="1"/>
    <col min="11789" max="11789" width="13.88671875" style="371" customWidth="1"/>
    <col min="11790" max="11793" width="9.109375" style="371" customWidth="1"/>
    <col min="11794" max="12032" width="8.88671875" style="371"/>
    <col min="12033" max="12033" width="46.109375" style="371" customWidth="1"/>
    <col min="12034" max="12034" width="30.6640625" style="371" customWidth="1"/>
    <col min="12035" max="12035" width="20.88671875" style="371" customWidth="1"/>
    <col min="12036" max="12037" width="20.44140625" style="371" customWidth="1"/>
    <col min="12038" max="12038" width="14.6640625" style="371" customWidth="1"/>
    <col min="12039" max="12039" width="14" style="371" customWidth="1"/>
    <col min="12040" max="12040" width="32.88671875" style="371" customWidth="1"/>
    <col min="12041" max="12041" width="11" style="371" customWidth="1"/>
    <col min="12042" max="12042" width="11.109375" style="371" customWidth="1"/>
    <col min="12043" max="12044" width="13.33203125" style="371" customWidth="1"/>
    <col min="12045" max="12045" width="13.88671875" style="371" customWidth="1"/>
    <col min="12046" max="12049" width="9.109375" style="371" customWidth="1"/>
    <col min="12050" max="12288" width="8.88671875" style="371"/>
    <col min="12289" max="12289" width="46.109375" style="371" customWidth="1"/>
    <col min="12290" max="12290" width="30.6640625" style="371" customWidth="1"/>
    <col min="12291" max="12291" width="20.88671875" style="371" customWidth="1"/>
    <col min="12292" max="12293" width="20.44140625" style="371" customWidth="1"/>
    <col min="12294" max="12294" width="14.6640625" style="371" customWidth="1"/>
    <col min="12295" max="12295" width="14" style="371" customWidth="1"/>
    <col min="12296" max="12296" width="32.88671875" style="371" customWidth="1"/>
    <col min="12297" max="12297" width="11" style="371" customWidth="1"/>
    <col min="12298" max="12298" width="11.109375" style="371" customWidth="1"/>
    <col min="12299" max="12300" width="13.33203125" style="371" customWidth="1"/>
    <col min="12301" max="12301" width="13.88671875" style="371" customWidth="1"/>
    <col min="12302" max="12305" width="9.109375" style="371" customWidth="1"/>
    <col min="12306" max="12544" width="8.88671875" style="371"/>
    <col min="12545" max="12545" width="46.109375" style="371" customWidth="1"/>
    <col min="12546" max="12546" width="30.6640625" style="371" customWidth="1"/>
    <col min="12547" max="12547" width="20.88671875" style="371" customWidth="1"/>
    <col min="12548" max="12549" width="20.44140625" style="371" customWidth="1"/>
    <col min="12550" max="12550" width="14.6640625" style="371" customWidth="1"/>
    <col min="12551" max="12551" width="14" style="371" customWidth="1"/>
    <col min="12552" max="12552" width="32.88671875" style="371" customWidth="1"/>
    <col min="12553" max="12553" width="11" style="371" customWidth="1"/>
    <col min="12554" max="12554" width="11.109375" style="371" customWidth="1"/>
    <col min="12555" max="12556" width="13.33203125" style="371" customWidth="1"/>
    <col min="12557" max="12557" width="13.88671875" style="371" customWidth="1"/>
    <col min="12558" max="12561" width="9.109375" style="371" customWidth="1"/>
    <col min="12562" max="12800" width="8.88671875" style="371"/>
    <col min="12801" max="12801" width="46.109375" style="371" customWidth="1"/>
    <col min="12802" max="12802" width="30.6640625" style="371" customWidth="1"/>
    <col min="12803" max="12803" width="20.88671875" style="371" customWidth="1"/>
    <col min="12804" max="12805" width="20.44140625" style="371" customWidth="1"/>
    <col min="12806" max="12806" width="14.6640625" style="371" customWidth="1"/>
    <col min="12807" max="12807" width="14" style="371" customWidth="1"/>
    <col min="12808" max="12808" width="32.88671875" style="371" customWidth="1"/>
    <col min="12809" max="12809" width="11" style="371" customWidth="1"/>
    <col min="12810" max="12810" width="11.109375" style="371" customWidth="1"/>
    <col min="12811" max="12812" width="13.33203125" style="371" customWidth="1"/>
    <col min="12813" max="12813" width="13.88671875" style="371" customWidth="1"/>
    <col min="12814" max="12817" width="9.109375" style="371" customWidth="1"/>
    <col min="12818" max="13056" width="8.88671875" style="371"/>
    <col min="13057" max="13057" width="46.109375" style="371" customWidth="1"/>
    <col min="13058" max="13058" width="30.6640625" style="371" customWidth="1"/>
    <col min="13059" max="13059" width="20.88671875" style="371" customWidth="1"/>
    <col min="13060" max="13061" width="20.44140625" style="371" customWidth="1"/>
    <col min="13062" max="13062" width="14.6640625" style="371" customWidth="1"/>
    <col min="13063" max="13063" width="14" style="371" customWidth="1"/>
    <col min="13064" max="13064" width="32.88671875" style="371" customWidth="1"/>
    <col min="13065" max="13065" width="11" style="371" customWidth="1"/>
    <col min="13066" max="13066" width="11.109375" style="371" customWidth="1"/>
    <col min="13067" max="13068" width="13.33203125" style="371" customWidth="1"/>
    <col min="13069" max="13069" width="13.88671875" style="371" customWidth="1"/>
    <col min="13070" max="13073" width="9.109375" style="371" customWidth="1"/>
    <col min="13074" max="13312" width="8.88671875" style="371"/>
    <col min="13313" max="13313" width="46.109375" style="371" customWidth="1"/>
    <col min="13314" max="13314" width="30.6640625" style="371" customWidth="1"/>
    <col min="13315" max="13315" width="20.88671875" style="371" customWidth="1"/>
    <col min="13316" max="13317" width="20.44140625" style="371" customWidth="1"/>
    <col min="13318" max="13318" width="14.6640625" style="371" customWidth="1"/>
    <col min="13319" max="13319" width="14" style="371" customWidth="1"/>
    <col min="13320" max="13320" width="32.88671875" style="371" customWidth="1"/>
    <col min="13321" max="13321" width="11" style="371" customWidth="1"/>
    <col min="13322" max="13322" width="11.109375" style="371" customWidth="1"/>
    <col min="13323" max="13324" width="13.33203125" style="371" customWidth="1"/>
    <col min="13325" max="13325" width="13.88671875" style="371" customWidth="1"/>
    <col min="13326" max="13329" width="9.109375" style="371" customWidth="1"/>
    <col min="13330" max="13568" width="8.88671875" style="371"/>
    <col min="13569" max="13569" width="46.109375" style="371" customWidth="1"/>
    <col min="13570" max="13570" width="30.6640625" style="371" customWidth="1"/>
    <col min="13571" max="13571" width="20.88671875" style="371" customWidth="1"/>
    <col min="13572" max="13573" width="20.44140625" style="371" customWidth="1"/>
    <col min="13574" max="13574" width="14.6640625" style="371" customWidth="1"/>
    <col min="13575" max="13575" width="14" style="371" customWidth="1"/>
    <col min="13576" max="13576" width="32.88671875" style="371" customWidth="1"/>
    <col min="13577" max="13577" width="11" style="371" customWidth="1"/>
    <col min="13578" max="13578" width="11.109375" style="371" customWidth="1"/>
    <col min="13579" max="13580" width="13.33203125" style="371" customWidth="1"/>
    <col min="13581" max="13581" width="13.88671875" style="371" customWidth="1"/>
    <col min="13582" max="13585" width="9.109375" style="371" customWidth="1"/>
    <col min="13586" max="13824" width="8.88671875" style="371"/>
    <col min="13825" max="13825" width="46.109375" style="371" customWidth="1"/>
    <col min="13826" max="13826" width="30.6640625" style="371" customWidth="1"/>
    <col min="13827" max="13827" width="20.88671875" style="371" customWidth="1"/>
    <col min="13828" max="13829" width="20.44140625" style="371" customWidth="1"/>
    <col min="13830" max="13830" width="14.6640625" style="371" customWidth="1"/>
    <col min="13831" max="13831" width="14" style="371" customWidth="1"/>
    <col min="13832" max="13832" width="32.88671875" style="371" customWidth="1"/>
    <col min="13833" max="13833" width="11" style="371" customWidth="1"/>
    <col min="13834" max="13834" width="11.109375" style="371" customWidth="1"/>
    <col min="13835" max="13836" width="13.33203125" style="371" customWidth="1"/>
    <col min="13837" max="13837" width="13.88671875" style="371" customWidth="1"/>
    <col min="13838" max="13841" width="9.109375" style="371" customWidth="1"/>
    <col min="13842" max="14080" width="8.88671875" style="371"/>
    <col min="14081" max="14081" width="46.109375" style="371" customWidth="1"/>
    <col min="14082" max="14082" width="30.6640625" style="371" customWidth="1"/>
    <col min="14083" max="14083" width="20.88671875" style="371" customWidth="1"/>
    <col min="14084" max="14085" width="20.44140625" style="371" customWidth="1"/>
    <col min="14086" max="14086" width="14.6640625" style="371" customWidth="1"/>
    <col min="14087" max="14087" width="14" style="371" customWidth="1"/>
    <col min="14088" max="14088" width="32.88671875" style="371" customWidth="1"/>
    <col min="14089" max="14089" width="11" style="371" customWidth="1"/>
    <col min="14090" max="14090" width="11.109375" style="371" customWidth="1"/>
    <col min="14091" max="14092" width="13.33203125" style="371" customWidth="1"/>
    <col min="14093" max="14093" width="13.88671875" style="371" customWidth="1"/>
    <col min="14094" max="14097" width="9.109375" style="371" customWidth="1"/>
    <col min="14098" max="14336" width="8.88671875" style="371"/>
    <col min="14337" max="14337" width="46.109375" style="371" customWidth="1"/>
    <col min="14338" max="14338" width="30.6640625" style="371" customWidth="1"/>
    <col min="14339" max="14339" width="20.88671875" style="371" customWidth="1"/>
    <col min="14340" max="14341" width="20.44140625" style="371" customWidth="1"/>
    <col min="14342" max="14342" width="14.6640625" style="371" customWidth="1"/>
    <col min="14343" max="14343" width="14" style="371" customWidth="1"/>
    <col min="14344" max="14344" width="32.88671875" style="371" customWidth="1"/>
    <col min="14345" max="14345" width="11" style="371" customWidth="1"/>
    <col min="14346" max="14346" width="11.109375" style="371" customWidth="1"/>
    <col min="14347" max="14348" width="13.33203125" style="371" customWidth="1"/>
    <col min="14349" max="14349" width="13.88671875" style="371" customWidth="1"/>
    <col min="14350" max="14353" width="9.109375" style="371" customWidth="1"/>
    <col min="14354" max="14592" width="8.88671875" style="371"/>
    <col min="14593" max="14593" width="46.109375" style="371" customWidth="1"/>
    <col min="14594" max="14594" width="30.6640625" style="371" customWidth="1"/>
    <col min="14595" max="14595" width="20.88671875" style="371" customWidth="1"/>
    <col min="14596" max="14597" width="20.44140625" style="371" customWidth="1"/>
    <col min="14598" max="14598" width="14.6640625" style="371" customWidth="1"/>
    <col min="14599" max="14599" width="14" style="371" customWidth="1"/>
    <col min="14600" max="14600" width="32.88671875" style="371" customWidth="1"/>
    <col min="14601" max="14601" width="11" style="371" customWidth="1"/>
    <col min="14602" max="14602" width="11.109375" style="371" customWidth="1"/>
    <col min="14603" max="14604" width="13.33203125" style="371" customWidth="1"/>
    <col min="14605" max="14605" width="13.88671875" style="371" customWidth="1"/>
    <col min="14606" max="14609" width="9.109375" style="371" customWidth="1"/>
    <col min="14610" max="14848" width="8.88671875" style="371"/>
    <col min="14849" max="14849" width="46.109375" style="371" customWidth="1"/>
    <col min="14850" max="14850" width="30.6640625" style="371" customWidth="1"/>
    <col min="14851" max="14851" width="20.88671875" style="371" customWidth="1"/>
    <col min="14852" max="14853" width="20.44140625" style="371" customWidth="1"/>
    <col min="14854" max="14854" width="14.6640625" style="371" customWidth="1"/>
    <col min="14855" max="14855" width="14" style="371" customWidth="1"/>
    <col min="14856" max="14856" width="32.88671875" style="371" customWidth="1"/>
    <col min="14857" max="14857" width="11" style="371" customWidth="1"/>
    <col min="14858" max="14858" width="11.109375" style="371" customWidth="1"/>
    <col min="14859" max="14860" width="13.33203125" style="371" customWidth="1"/>
    <col min="14861" max="14861" width="13.88671875" style="371" customWidth="1"/>
    <col min="14862" max="14865" width="9.109375" style="371" customWidth="1"/>
    <col min="14866" max="15104" width="8.88671875" style="371"/>
    <col min="15105" max="15105" width="46.109375" style="371" customWidth="1"/>
    <col min="15106" max="15106" width="30.6640625" style="371" customWidth="1"/>
    <col min="15107" max="15107" width="20.88671875" style="371" customWidth="1"/>
    <col min="15108" max="15109" width="20.44140625" style="371" customWidth="1"/>
    <col min="15110" max="15110" width="14.6640625" style="371" customWidth="1"/>
    <col min="15111" max="15111" width="14" style="371" customWidth="1"/>
    <col min="15112" max="15112" width="32.88671875" style="371" customWidth="1"/>
    <col min="15113" max="15113" width="11" style="371" customWidth="1"/>
    <col min="15114" max="15114" width="11.109375" style="371" customWidth="1"/>
    <col min="15115" max="15116" width="13.33203125" style="371" customWidth="1"/>
    <col min="15117" max="15117" width="13.88671875" style="371" customWidth="1"/>
    <col min="15118" max="15121" width="9.109375" style="371" customWidth="1"/>
    <col min="15122" max="15360" width="8.88671875" style="371"/>
    <col min="15361" max="15361" width="46.109375" style="371" customWidth="1"/>
    <col min="15362" max="15362" width="30.6640625" style="371" customWidth="1"/>
    <col min="15363" max="15363" width="20.88671875" style="371" customWidth="1"/>
    <col min="15364" max="15365" width="20.44140625" style="371" customWidth="1"/>
    <col min="15366" max="15366" width="14.6640625" style="371" customWidth="1"/>
    <col min="15367" max="15367" width="14" style="371" customWidth="1"/>
    <col min="15368" max="15368" width="32.88671875" style="371" customWidth="1"/>
    <col min="15369" max="15369" width="11" style="371" customWidth="1"/>
    <col min="15370" max="15370" width="11.109375" style="371" customWidth="1"/>
    <col min="15371" max="15372" width="13.33203125" style="371" customWidth="1"/>
    <col min="15373" max="15373" width="13.88671875" style="371" customWidth="1"/>
    <col min="15374" max="15377" width="9.109375" style="371" customWidth="1"/>
    <col min="15378" max="15616" width="8.88671875" style="371"/>
    <col min="15617" max="15617" width="46.109375" style="371" customWidth="1"/>
    <col min="15618" max="15618" width="30.6640625" style="371" customWidth="1"/>
    <col min="15619" max="15619" width="20.88671875" style="371" customWidth="1"/>
    <col min="15620" max="15621" width="20.44140625" style="371" customWidth="1"/>
    <col min="15622" max="15622" width="14.6640625" style="371" customWidth="1"/>
    <col min="15623" max="15623" width="14" style="371" customWidth="1"/>
    <col min="15624" max="15624" width="32.88671875" style="371" customWidth="1"/>
    <col min="15625" max="15625" width="11" style="371" customWidth="1"/>
    <col min="15626" max="15626" width="11.109375" style="371" customWidth="1"/>
    <col min="15627" max="15628" width="13.33203125" style="371" customWidth="1"/>
    <col min="15629" max="15629" width="13.88671875" style="371" customWidth="1"/>
    <col min="15630" max="15633" width="9.109375" style="371" customWidth="1"/>
    <col min="15634" max="15872" width="8.88671875" style="371"/>
    <col min="15873" max="15873" width="46.109375" style="371" customWidth="1"/>
    <col min="15874" max="15874" width="30.6640625" style="371" customWidth="1"/>
    <col min="15875" max="15875" width="20.88671875" style="371" customWidth="1"/>
    <col min="15876" max="15877" width="20.44140625" style="371" customWidth="1"/>
    <col min="15878" max="15878" width="14.6640625" style="371" customWidth="1"/>
    <col min="15879" max="15879" width="14" style="371" customWidth="1"/>
    <col min="15880" max="15880" width="32.88671875" style="371" customWidth="1"/>
    <col min="15881" max="15881" width="11" style="371" customWidth="1"/>
    <col min="15882" max="15882" width="11.109375" style="371" customWidth="1"/>
    <col min="15883" max="15884" width="13.33203125" style="371" customWidth="1"/>
    <col min="15885" max="15885" width="13.88671875" style="371" customWidth="1"/>
    <col min="15886" max="15889" width="9.109375" style="371" customWidth="1"/>
    <col min="15890" max="16128" width="8.88671875" style="371"/>
    <col min="16129" max="16129" width="46.109375" style="371" customWidth="1"/>
    <col min="16130" max="16130" width="30.6640625" style="371" customWidth="1"/>
    <col min="16131" max="16131" width="20.88671875" style="371" customWidth="1"/>
    <col min="16132" max="16133" width="20.44140625" style="371" customWidth="1"/>
    <col min="16134" max="16134" width="14.6640625" style="371" customWidth="1"/>
    <col min="16135" max="16135" width="14" style="371" customWidth="1"/>
    <col min="16136" max="16136" width="32.88671875" style="371" customWidth="1"/>
    <col min="16137" max="16137" width="11" style="371" customWidth="1"/>
    <col min="16138" max="16138" width="11.109375" style="371" customWidth="1"/>
    <col min="16139" max="16140" width="13.33203125" style="371" customWidth="1"/>
    <col min="16141" max="16141" width="13.88671875" style="371" customWidth="1"/>
    <col min="16142" max="16145" width="9.109375" style="371" customWidth="1"/>
    <col min="16146" max="16384" width="8.88671875" style="371"/>
  </cols>
  <sheetData>
    <row r="1" spans="1:8" ht="15.6" x14ac:dyDescent="0.3">
      <c r="D1" s="54"/>
      <c r="E1" s="54"/>
      <c r="F1" s="86"/>
      <c r="G1" s="256"/>
      <c r="H1" s="86"/>
    </row>
    <row r="2" spans="1:8" ht="15.6" x14ac:dyDescent="0.25">
      <c r="D2" s="54"/>
      <c r="E2" s="54"/>
      <c r="F2" s="72"/>
      <c r="G2" s="257" t="s">
        <v>186</v>
      </c>
      <c r="H2" s="258"/>
    </row>
    <row r="3" spans="1:8" ht="15.6" x14ac:dyDescent="0.25">
      <c r="D3" s="54"/>
      <c r="E3" s="54"/>
      <c r="F3" s="72"/>
      <c r="G3" s="257" t="s">
        <v>187</v>
      </c>
      <c r="H3" s="258"/>
    </row>
    <row r="4" spans="1:8" ht="16.649999999999999" customHeight="1" x14ac:dyDescent="0.25">
      <c r="A4" s="60"/>
      <c r="D4" s="54"/>
      <c r="E4" s="54"/>
      <c r="F4" s="72"/>
      <c r="G4" s="257" t="s">
        <v>188</v>
      </c>
      <c r="H4" s="258"/>
    </row>
    <row r="5" spans="1:8" ht="14.4" customHeight="1" x14ac:dyDescent="0.25">
      <c r="D5" s="54"/>
      <c r="E5" s="655" t="s">
        <v>189</v>
      </c>
      <c r="F5" s="655"/>
      <c r="G5" s="655"/>
      <c r="H5" s="500"/>
    </row>
    <row r="6" spans="1:8" ht="15.6" customHeight="1" x14ac:dyDescent="0.25">
      <c r="D6" s="655" t="s">
        <v>190</v>
      </c>
      <c r="E6" s="655"/>
      <c r="F6" s="655"/>
      <c r="G6" s="655"/>
      <c r="H6" s="655"/>
    </row>
    <row r="7" spans="1:8" ht="15.6" x14ac:dyDescent="0.3">
      <c r="D7" s="562" t="s">
        <v>383</v>
      </c>
      <c r="E7" s="562"/>
      <c r="F7" s="562"/>
      <c r="G7" s="562"/>
      <c r="H7" s="64"/>
    </row>
    <row r="8" spans="1:8" s="373" customFormat="1" ht="33.6" customHeight="1" x14ac:dyDescent="0.3">
      <c r="D8" s="563" t="s">
        <v>97</v>
      </c>
      <c r="E8" s="562"/>
      <c r="F8" s="562"/>
      <c r="G8" s="562"/>
      <c r="H8" s="62"/>
    </row>
    <row r="9" spans="1:8" s="373" customFormat="1" ht="15.6" customHeight="1" x14ac:dyDescent="0.3">
      <c r="D9" s="561" t="s">
        <v>98</v>
      </c>
      <c r="E9" s="561"/>
      <c r="F9" s="561"/>
      <c r="G9" s="561"/>
      <c r="H9" s="62"/>
    </row>
    <row r="10" spans="1:8" s="373" customFormat="1" ht="15.6" x14ac:dyDescent="0.3">
      <c r="D10" s="562"/>
      <c r="E10" s="562"/>
      <c r="F10" s="562"/>
      <c r="G10" s="562"/>
    </row>
    <row r="11" spans="1:8" s="373" customFormat="1" ht="15.6" x14ac:dyDescent="0.3">
      <c r="D11" s="675"/>
      <c r="E11" s="675"/>
      <c r="F11" s="675"/>
      <c r="G11" s="675"/>
    </row>
    <row r="12" spans="1:8" s="373" customFormat="1" ht="15.6" x14ac:dyDescent="0.3">
      <c r="D12" s="499"/>
      <c r="E12" s="499"/>
      <c r="F12" s="499"/>
      <c r="G12" s="499"/>
    </row>
    <row r="13" spans="1:8" s="373" customFormat="1" ht="18" x14ac:dyDescent="0.35">
      <c r="A13" s="67"/>
      <c r="B13" s="67"/>
      <c r="C13" s="67"/>
      <c r="D13" s="562"/>
      <c r="E13" s="562"/>
      <c r="F13" s="562"/>
      <c r="G13" s="562"/>
    </row>
    <row r="14" spans="1:8" s="373" customFormat="1" ht="15.6" x14ac:dyDescent="0.3">
      <c r="A14" s="72"/>
      <c r="B14" s="72"/>
      <c r="C14" s="73" t="s">
        <v>318</v>
      </c>
      <c r="D14" s="73"/>
      <c r="E14" s="73"/>
      <c r="F14" s="73"/>
      <c r="G14" s="73"/>
    </row>
    <row r="15" spans="1:8" s="373" customFormat="1" ht="15.6" x14ac:dyDescent="0.3">
      <c r="A15" s="565" t="s">
        <v>317</v>
      </c>
      <c r="B15" s="565"/>
      <c r="C15" s="565"/>
      <c r="D15" s="565"/>
      <c r="E15" s="565"/>
      <c r="F15" s="565"/>
      <c r="G15" s="565"/>
    </row>
    <row r="16" spans="1:8" s="373" customFormat="1" ht="21.75" customHeight="1" x14ac:dyDescent="0.3">
      <c r="A16" s="72"/>
      <c r="C16" s="373" t="s">
        <v>267</v>
      </c>
      <c r="F16" s="76"/>
      <c r="G16" s="76"/>
    </row>
    <row r="17" spans="1:256" s="122" customFormat="1" ht="18" customHeight="1" x14ac:dyDescent="0.3">
      <c r="A17" s="72"/>
      <c r="B17" s="73"/>
      <c r="C17" s="571" t="s">
        <v>83</v>
      </c>
      <c r="D17" s="571"/>
      <c r="E17" s="571"/>
      <c r="F17" s="571"/>
      <c r="G17" s="73"/>
    </row>
    <row r="18" spans="1:256" s="122" customFormat="1" ht="18" customHeight="1" x14ac:dyDescent="0.3">
      <c r="A18" s="72"/>
      <c r="B18" s="72"/>
      <c r="C18" s="73"/>
      <c r="D18" s="73"/>
      <c r="E18" s="73"/>
      <c r="F18" s="73"/>
      <c r="G18" s="73"/>
    </row>
    <row r="19" spans="1:256" ht="18" customHeight="1" x14ac:dyDescent="0.3">
      <c r="A19" s="376"/>
      <c r="B19" s="376"/>
      <c r="C19" s="377"/>
      <c r="D19" s="377"/>
      <c r="E19" s="377"/>
      <c r="F19" s="377"/>
      <c r="G19" s="377"/>
      <c r="H19" s="377"/>
      <c r="J19" s="378"/>
      <c r="K19" s="378"/>
      <c r="L19" s="378"/>
      <c r="M19" s="378"/>
    </row>
    <row r="20" spans="1:256" ht="21" customHeight="1" x14ac:dyDescent="0.3">
      <c r="A20" s="667" t="s">
        <v>222</v>
      </c>
      <c r="B20" s="661"/>
      <c r="C20" s="661"/>
      <c r="D20" s="661"/>
      <c r="E20" s="661"/>
      <c r="F20" s="661"/>
      <c r="G20" s="661"/>
      <c r="H20" s="376"/>
      <c r="J20" s="378"/>
      <c r="K20" s="378"/>
      <c r="L20" s="378"/>
      <c r="M20" s="378"/>
    </row>
    <row r="21" spans="1:256" s="375" customFormat="1" ht="21.75" customHeight="1" x14ac:dyDescent="0.3">
      <c r="A21" s="538" t="s">
        <v>269</v>
      </c>
      <c r="B21" s="539"/>
      <c r="C21" s="539"/>
      <c r="D21" s="539"/>
      <c r="E21" s="539"/>
      <c r="F21" s="539"/>
      <c r="G21" s="539"/>
      <c r="H21" s="377"/>
      <c r="I21" s="374"/>
      <c r="J21" s="377"/>
      <c r="K21" s="377"/>
      <c r="L21" s="377"/>
      <c r="M21" s="377"/>
    </row>
    <row r="22" spans="1:256" s="375" customFormat="1" ht="115.5" customHeight="1" x14ac:dyDescent="0.3">
      <c r="A22" s="661" t="s">
        <v>384</v>
      </c>
      <c r="B22" s="661"/>
      <c r="C22" s="661"/>
      <c r="D22" s="661"/>
      <c r="E22" s="661"/>
      <c r="F22" s="661"/>
      <c r="G22" s="661"/>
      <c r="H22" s="376"/>
      <c r="I22" s="374"/>
    </row>
    <row r="23" spans="1:256" s="381" customFormat="1" ht="17.25" customHeight="1" x14ac:dyDescent="0.3">
      <c r="A23" s="380" t="s">
        <v>84</v>
      </c>
    </row>
    <row r="24" spans="1:256" s="381" customFormat="1" ht="18" customHeight="1" x14ac:dyDescent="0.3">
      <c r="A24" s="673" t="s">
        <v>223</v>
      </c>
      <c r="B24" s="673"/>
      <c r="C24" s="673"/>
      <c r="D24" s="673"/>
      <c r="E24" s="673"/>
      <c r="F24" s="673"/>
      <c r="G24" s="673"/>
    </row>
    <row r="25" spans="1:256" s="69" customFormat="1" ht="25.95" customHeight="1" x14ac:dyDescent="0.4">
      <c r="A25" s="555" t="s">
        <v>298</v>
      </c>
      <c r="B25" s="555"/>
      <c r="C25" s="555"/>
      <c r="D25" s="555"/>
      <c r="E25" s="555"/>
      <c r="F25" s="555"/>
      <c r="G25" s="555"/>
      <c r="H25" s="555"/>
      <c r="I25" s="555"/>
      <c r="J25" s="555"/>
      <c r="K25" s="55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c r="HI25" s="85"/>
      <c r="HJ25" s="85"/>
      <c r="HK25" s="85"/>
      <c r="HL25" s="85"/>
      <c r="HM25" s="85"/>
      <c r="HN25" s="85"/>
      <c r="HO25" s="85"/>
      <c r="HP25" s="85"/>
      <c r="HQ25" s="85"/>
      <c r="HR25" s="85"/>
      <c r="HS25" s="85"/>
      <c r="HT25" s="85"/>
      <c r="HU25" s="85"/>
      <c r="HV25" s="85"/>
      <c r="HW25" s="85"/>
      <c r="HX25" s="85"/>
      <c r="HY25" s="85"/>
      <c r="HZ25" s="85"/>
      <c r="IA25" s="85"/>
      <c r="IB25" s="85"/>
      <c r="IC25" s="85"/>
      <c r="ID25" s="85"/>
      <c r="IE25" s="85"/>
      <c r="IF25" s="85"/>
      <c r="IG25" s="85"/>
      <c r="IH25" s="85"/>
      <c r="II25" s="85"/>
      <c r="IJ25" s="85"/>
      <c r="IK25" s="85"/>
      <c r="IL25" s="85"/>
      <c r="IM25" s="85"/>
      <c r="IN25" s="85"/>
      <c r="IO25" s="85"/>
      <c r="IP25" s="85"/>
      <c r="IQ25" s="85"/>
      <c r="IR25" s="85"/>
      <c r="IS25" s="85"/>
      <c r="IT25" s="85"/>
      <c r="IU25" s="85"/>
      <c r="IV25" s="85"/>
    </row>
    <row r="26" spans="1:256" s="69" customFormat="1" ht="21.75" customHeight="1" x14ac:dyDescent="0.4">
      <c r="A26" s="70" t="s">
        <v>320</v>
      </c>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c r="GH26" s="85"/>
      <c r="GI26" s="85"/>
      <c r="GJ26" s="85"/>
      <c r="GK26" s="85"/>
      <c r="GL26" s="85"/>
      <c r="GM26" s="85"/>
      <c r="GN26" s="85"/>
      <c r="GO26" s="85"/>
      <c r="GP26" s="85"/>
      <c r="GQ26" s="85"/>
      <c r="GR26" s="85"/>
      <c r="GS26" s="85"/>
      <c r="GT26" s="85"/>
      <c r="GU26" s="85"/>
      <c r="GV26" s="85"/>
      <c r="GW26" s="85"/>
      <c r="GX26" s="85"/>
      <c r="GY26" s="85"/>
      <c r="GZ26" s="85"/>
      <c r="HA26" s="85"/>
      <c r="HB26" s="85"/>
      <c r="HC26" s="85"/>
      <c r="HD26" s="85"/>
      <c r="HE26" s="85"/>
      <c r="HF26" s="85"/>
      <c r="HG26" s="85"/>
      <c r="HH26" s="85"/>
      <c r="HI26" s="85"/>
      <c r="HJ26" s="85"/>
      <c r="HK26" s="85"/>
      <c r="HL26" s="85"/>
      <c r="HM26" s="85"/>
      <c r="HN26" s="85"/>
      <c r="HO26" s="85"/>
      <c r="HP26" s="85"/>
      <c r="HQ26" s="85"/>
      <c r="HR26" s="85"/>
      <c r="HS26" s="85"/>
      <c r="HT26" s="85"/>
      <c r="HU26" s="85"/>
      <c r="HV26" s="85"/>
      <c r="HW26" s="85"/>
      <c r="HX26" s="85"/>
      <c r="HY26" s="85"/>
      <c r="HZ26" s="85"/>
      <c r="IA26" s="85"/>
      <c r="IB26" s="85"/>
      <c r="IC26" s="85"/>
      <c r="ID26" s="85"/>
      <c r="IE26" s="85"/>
      <c r="IF26" s="85"/>
      <c r="IG26" s="85"/>
      <c r="IH26" s="85"/>
      <c r="II26" s="85"/>
      <c r="IJ26" s="85"/>
      <c r="IK26" s="85"/>
      <c r="IL26" s="85"/>
      <c r="IM26" s="85"/>
      <c r="IN26" s="85"/>
      <c r="IO26" s="85"/>
      <c r="IP26" s="85"/>
      <c r="IQ26" s="85"/>
      <c r="IR26" s="85"/>
      <c r="IS26" s="85"/>
      <c r="IT26" s="85"/>
      <c r="IU26" s="85"/>
      <c r="IV26" s="85"/>
    </row>
    <row r="27" spans="1:256" s="381" customFormat="1" ht="15.6" x14ac:dyDescent="0.3">
      <c r="A27" s="373" t="s">
        <v>218</v>
      </c>
    </row>
    <row r="28" spans="1:256" ht="55.95" customHeight="1" x14ac:dyDescent="0.3">
      <c r="A28" s="674" t="s">
        <v>385</v>
      </c>
      <c r="B28" s="674"/>
      <c r="C28" s="674"/>
      <c r="D28" s="674"/>
      <c r="E28" s="674"/>
      <c r="F28" s="674"/>
      <c r="G28" s="674"/>
      <c r="H28" s="376"/>
      <c r="I28" s="382"/>
      <c r="J28" s="383"/>
      <c r="K28" s="383"/>
      <c r="L28" s="383"/>
    </row>
    <row r="29" spans="1:256" s="381" customFormat="1" ht="22.95" customHeight="1" x14ac:dyDescent="0.3">
      <c r="A29" s="384" t="s">
        <v>387</v>
      </c>
      <c r="B29" s="359"/>
      <c r="C29" s="359"/>
      <c r="D29" s="359"/>
      <c r="E29" s="359"/>
      <c r="F29" s="359"/>
      <c r="G29" s="359"/>
    </row>
    <row r="30" spans="1:256" s="189" customFormat="1" ht="20.25" customHeight="1" x14ac:dyDescent="0.3">
      <c r="A30" s="618" t="s">
        <v>141</v>
      </c>
      <c r="B30" s="618"/>
      <c r="C30" s="618"/>
      <c r="D30" s="550"/>
      <c r="E30" s="634" t="s">
        <v>146</v>
      </c>
      <c r="F30" s="634"/>
      <c r="G30" s="634"/>
    </row>
    <row r="31" spans="1:256" s="189" customFormat="1" ht="19.5" customHeight="1" x14ac:dyDescent="0.3">
      <c r="A31" s="618"/>
      <c r="B31" s="618"/>
      <c r="C31" s="618"/>
      <c r="D31" s="550"/>
      <c r="E31" s="523" t="s">
        <v>53</v>
      </c>
      <c r="F31" s="523" t="s">
        <v>54</v>
      </c>
      <c r="G31" s="523" t="s">
        <v>460</v>
      </c>
    </row>
    <row r="32" spans="1:256" s="192" customFormat="1" ht="24" customHeight="1" x14ac:dyDescent="0.3">
      <c r="A32" s="615" t="s">
        <v>224</v>
      </c>
      <c r="B32" s="615"/>
      <c r="C32" s="615"/>
      <c r="D32" s="190" t="s">
        <v>143</v>
      </c>
      <c r="E32" s="780">
        <v>79.2</v>
      </c>
      <c r="F32" s="780">
        <v>79.3</v>
      </c>
      <c r="G32" s="780">
        <v>79.5</v>
      </c>
    </row>
    <row r="33" spans="1:13" ht="31.5" customHeight="1" x14ac:dyDescent="0.3">
      <c r="A33" s="667" t="s">
        <v>386</v>
      </c>
      <c r="B33" s="667"/>
      <c r="C33" s="667"/>
      <c r="D33" s="667"/>
      <c r="E33" s="667"/>
      <c r="F33" s="667"/>
      <c r="G33" s="667"/>
      <c r="H33" s="376"/>
    </row>
    <row r="34" spans="1:13" ht="15.6" x14ac:dyDescent="0.3">
      <c r="A34" s="668"/>
      <c r="B34" s="668"/>
      <c r="C34" s="668"/>
      <c r="D34" s="668"/>
      <c r="E34" s="668"/>
      <c r="F34" s="668"/>
      <c r="G34" s="668"/>
      <c r="H34" s="669"/>
      <c r="I34" s="669"/>
    </row>
    <row r="35" spans="1:13" ht="18.75" customHeight="1" x14ac:dyDescent="0.3">
      <c r="A35" s="670" t="s">
        <v>42</v>
      </c>
      <c r="B35" s="670"/>
      <c r="C35" s="670"/>
      <c r="D35" s="670"/>
      <c r="E35" s="670"/>
      <c r="F35" s="670"/>
      <c r="G35" s="670"/>
      <c r="H35" s="372"/>
      <c r="I35" s="371"/>
    </row>
    <row r="36" spans="1:13" ht="31.2" customHeight="1" x14ac:dyDescent="0.3">
      <c r="A36" s="671" t="s">
        <v>206</v>
      </c>
      <c r="B36" s="634" t="s">
        <v>26</v>
      </c>
      <c r="C36" s="550" t="s">
        <v>89</v>
      </c>
      <c r="D36" s="550" t="s">
        <v>459</v>
      </c>
      <c r="E36" s="550" t="s">
        <v>29</v>
      </c>
      <c r="F36" s="550"/>
      <c r="G36" s="550"/>
      <c r="H36" s="372"/>
      <c r="I36" s="371"/>
    </row>
    <row r="37" spans="1:13" ht="17.25" customHeight="1" x14ac:dyDescent="0.3">
      <c r="A37" s="672"/>
      <c r="B37" s="634"/>
      <c r="C37" s="550"/>
      <c r="D37" s="550"/>
      <c r="E37" s="519" t="s">
        <v>53</v>
      </c>
      <c r="F37" s="519" t="s">
        <v>54</v>
      </c>
      <c r="G37" s="519" t="s">
        <v>460</v>
      </c>
      <c r="H37" s="372"/>
      <c r="I37" s="371"/>
    </row>
    <row r="38" spans="1:13" ht="33" customHeight="1" x14ac:dyDescent="0.3">
      <c r="A38" s="339" t="s">
        <v>209</v>
      </c>
      <c r="B38" s="307" t="s">
        <v>198</v>
      </c>
      <c r="C38" s="93">
        <f>660000-660000</f>
        <v>0</v>
      </c>
      <c r="D38" s="93">
        <f>589500-589500</f>
        <v>0</v>
      </c>
      <c r="E38" s="747">
        <v>1892500</v>
      </c>
      <c r="F38" s="781"/>
      <c r="G38" s="781"/>
      <c r="H38" s="372"/>
      <c r="I38" s="371"/>
    </row>
    <row r="39" spans="1:13" ht="21.75" customHeight="1" x14ac:dyDescent="0.3">
      <c r="A39" s="339" t="s">
        <v>44</v>
      </c>
      <c r="B39" s="307" t="s">
        <v>198</v>
      </c>
      <c r="C39" s="369">
        <v>2551409</v>
      </c>
      <c r="D39" s="369">
        <v>2271526</v>
      </c>
      <c r="E39" s="746">
        <v>2278262</v>
      </c>
      <c r="F39" s="781"/>
      <c r="G39" s="781"/>
      <c r="H39" s="372"/>
      <c r="I39" s="371"/>
    </row>
    <row r="40" spans="1:13" ht="27.75" customHeight="1" x14ac:dyDescent="0.3">
      <c r="A40" s="386" t="s">
        <v>90</v>
      </c>
      <c r="B40" s="309" t="s">
        <v>198</v>
      </c>
      <c r="C40" s="387">
        <f>C38+C39</f>
        <v>2551409</v>
      </c>
      <c r="D40" s="387">
        <f>D38+D39</f>
        <v>2271526</v>
      </c>
      <c r="E40" s="387">
        <f>E38+E39</f>
        <v>4170762</v>
      </c>
      <c r="F40" s="387">
        <f>F38+F39</f>
        <v>0</v>
      </c>
      <c r="G40" s="385"/>
      <c r="H40" s="388"/>
      <c r="I40" s="378"/>
      <c r="J40" s="378"/>
      <c r="K40" s="378"/>
      <c r="L40" s="378"/>
    </row>
    <row r="41" spans="1:13" s="375" customFormat="1" ht="19.5" hidden="1" customHeight="1" x14ac:dyDescent="0.3">
      <c r="A41" s="661" t="s">
        <v>225</v>
      </c>
      <c r="B41" s="661"/>
      <c r="C41" s="661"/>
      <c r="D41" s="661"/>
      <c r="E41" s="661"/>
      <c r="F41" s="661"/>
      <c r="G41" s="661"/>
      <c r="H41" s="661"/>
      <c r="I41" s="374"/>
      <c r="J41" s="377"/>
      <c r="K41" s="377"/>
      <c r="L41" s="377"/>
      <c r="M41" s="377"/>
    </row>
    <row r="42" spans="1:13" s="381" customFormat="1" ht="17.25" hidden="1" customHeight="1" x14ac:dyDescent="0.3">
      <c r="A42" s="373" t="s">
        <v>226</v>
      </c>
    </row>
    <row r="43" spans="1:13" s="381" customFormat="1" ht="15.6" hidden="1" customHeight="1" x14ac:dyDescent="0.3">
      <c r="A43" s="662" t="s">
        <v>227</v>
      </c>
      <c r="B43" s="662"/>
      <c r="C43" s="662"/>
      <c r="D43" s="662"/>
      <c r="E43" s="662"/>
      <c r="F43" s="662"/>
      <c r="G43" s="662"/>
    </row>
    <row r="44" spans="1:13" s="381" customFormat="1" ht="17.25" hidden="1" customHeight="1" x14ac:dyDescent="0.3">
      <c r="A44" s="373" t="s">
        <v>228</v>
      </c>
      <c r="B44" s="389"/>
      <c r="C44" s="389"/>
      <c r="D44" s="389"/>
      <c r="E44" s="389"/>
      <c r="F44" s="389"/>
      <c r="G44" s="389"/>
    </row>
    <row r="45" spans="1:13" ht="24.15" hidden="1" customHeight="1" x14ac:dyDescent="0.3">
      <c r="A45" s="654" t="s">
        <v>229</v>
      </c>
      <c r="B45" s="654"/>
      <c r="C45" s="654"/>
      <c r="D45" s="654"/>
      <c r="E45" s="654"/>
      <c r="F45" s="654"/>
      <c r="G45" s="654"/>
      <c r="H45" s="376"/>
    </row>
    <row r="46" spans="1:13" ht="30.6" hidden="1" customHeight="1" x14ac:dyDescent="0.3">
      <c r="A46" s="663" t="s">
        <v>65</v>
      </c>
      <c r="B46" s="656" t="s">
        <v>66</v>
      </c>
      <c r="C46" s="550" t="s">
        <v>183</v>
      </c>
      <c r="D46" s="550" t="s">
        <v>184</v>
      </c>
      <c r="E46" s="550" t="s">
        <v>69</v>
      </c>
      <c r="F46" s="550"/>
      <c r="G46" s="550"/>
      <c r="H46" s="390"/>
      <c r="I46" s="371"/>
    </row>
    <row r="47" spans="1:13" ht="24" hidden="1" customHeight="1" x14ac:dyDescent="0.3">
      <c r="A47" s="663"/>
      <c r="B47" s="656"/>
      <c r="C47" s="550"/>
      <c r="D47" s="550"/>
      <c r="E47" s="34" t="s">
        <v>131</v>
      </c>
      <c r="F47" s="34" t="s">
        <v>132</v>
      </c>
      <c r="G47" s="34" t="s">
        <v>133</v>
      </c>
      <c r="H47" s="390"/>
      <c r="I47" s="371"/>
    </row>
    <row r="48" spans="1:13" s="359" customFormat="1" ht="36.75" hidden="1" customHeight="1" x14ac:dyDescent="0.3">
      <c r="A48" s="391" t="s">
        <v>230</v>
      </c>
      <c r="B48" s="152" t="s">
        <v>177</v>
      </c>
      <c r="C48" s="152"/>
      <c r="D48" s="152"/>
      <c r="E48" s="152"/>
      <c r="F48" s="152"/>
      <c r="G48" s="152"/>
      <c r="H48" s="358"/>
    </row>
    <row r="49" spans="1:13" s="359" customFormat="1" ht="31.2" hidden="1" x14ac:dyDescent="0.3">
      <c r="A49" s="391" t="s">
        <v>231</v>
      </c>
      <c r="B49" s="152" t="s">
        <v>177</v>
      </c>
      <c r="C49" s="152"/>
      <c r="D49" s="152"/>
      <c r="E49" s="152"/>
      <c r="F49" s="152"/>
      <c r="G49" s="152"/>
      <c r="H49" s="358"/>
    </row>
    <row r="50" spans="1:13" s="359" customFormat="1" ht="78" hidden="1" x14ac:dyDescent="0.3">
      <c r="A50" s="391" t="s">
        <v>232</v>
      </c>
      <c r="B50" s="152" t="s">
        <v>177</v>
      </c>
      <c r="C50" s="152"/>
      <c r="D50" s="152"/>
      <c r="E50" s="152"/>
      <c r="F50" s="152"/>
      <c r="G50" s="152"/>
      <c r="H50" s="358"/>
    </row>
    <row r="51" spans="1:13" s="359" customFormat="1" ht="62.4" hidden="1" x14ac:dyDescent="0.3">
      <c r="A51" s="391" t="s">
        <v>233</v>
      </c>
      <c r="B51" s="152" t="s">
        <v>177</v>
      </c>
      <c r="C51" s="152"/>
      <c r="D51" s="152">
        <v>1</v>
      </c>
      <c r="E51" s="152"/>
      <c r="F51" s="152"/>
      <c r="G51" s="392"/>
      <c r="H51" s="358"/>
    </row>
    <row r="52" spans="1:13" s="359" customFormat="1" ht="31.2" hidden="1" x14ac:dyDescent="0.3">
      <c r="A52" s="391" t="s">
        <v>234</v>
      </c>
      <c r="B52" s="152" t="s">
        <v>177</v>
      </c>
      <c r="C52" s="152"/>
      <c r="D52" s="152">
        <v>1</v>
      </c>
      <c r="E52" s="152"/>
      <c r="F52" s="152"/>
      <c r="G52" s="392"/>
      <c r="H52" s="358"/>
    </row>
    <row r="53" spans="1:13" s="359" customFormat="1" ht="21.6" hidden="1" customHeight="1" x14ac:dyDescent="0.3">
      <c r="A53" s="391" t="s">
        <v>235</v>
      </c>
      <c r="B53" s="152" t="s">
        <v>177</v>
      </c>
      <c r="C53" s="152"/>
      <c r="D53" s="152"/>
      <c r="E53" s="152">
        <f>1-1</f>
        <v>0</v>
      </c>
      <c r="F53" s="152">
        <f>1-1</f>
        <v>0</v>
      </c>
      <c r="G53" s="392"/>
      <c r="H53" s="358"/>
    </row>
    <row r="54" spans="1:13" s="359" customFormat="1" ht="31.2" hidden="1" x14ac:dyDescent="0.3">
      <c r="A54" s="391" t="s">
        <v>236</v>
      </c>
      <c r="B54" s="190" t="s">
        <v>177</v>
      </c>
      <c r="C54" s="152"/>
      <c r="D54" s="152"/>
      <c r="E54" s="152"/>
      <c r="F54" s="152"/>
      <c r="G54" s="392"/>
      <c r="H54" s="358"/>
    </row>
    <row r="55" spans="1:13" s="359" customFormat="1" ht="31.2" hidden="1" x14ac:dyDescent="0.3">
      <c r="A55" s="391" t="s">
        <v>237</v>
      </c>
      <c r="B55" s="190" t="s">
        <v>177</v>
      </c>
      <c r="C55" s="152"/>
      <c r="D55" s="152"/>
      <c r="E55" s="152"/>
      <c r="F55" s="152"/>
      <c r="G55" s="392"/>
      <c r="H55" s="358"/>
    </row>
    <row r="56" spans="1:13" s="359" customFormat="1" ht="31.2" hidden="1" customHeight="1" x14ac:dyDescent="0.3">
      <c r="A56" s="391" t="s">
        <v>238</v>
      </c>
      <c r="B56" s="190" t="s">
        <v>177</v>
      </c>
      <c r="C56" s="152"/>
      <c r="D56" s="152"/>
      <c r="E56" s="152">
        <f>13-13</f>
        <v>0</v>
      </c>
      <c r="F56" s="152">
        <f>16-16</f>
        <v>0</v>
      </c>
      <c r="G56" s="392"/>
      <c r="H56" s="358"/>
    </row>
    <row r="57" spans="1:13" s="359" customFormat="1" ht="31.2" hidden="1" x14ac:dyDescent="0.3">
      <c r="A57" s="391" t="s">
        <v>239</v>
      </c>
      <c r="B57" s="190" t="s">
        <v>177</v>
      </c>
      <c r="C57" s="152"/>
      <c r="D57" s="152"/>
      <c r="E57" s="152"/>
      <c r="F57" s="152"/>
      <c r="G57" s="152"/>
      <c r="H57" s="358"/>
    </row>
    <row r="58" spans="1:13" ht="12" hidden="1" customHeight="1" x14ac:dyDescent="0.3">
      <c r="A58" s="393"/>
      <c r="B58" s="394"/>
      <c r="C58" s="395"/>
      <c r="D58" s="395"/>
      <c r="E58" s="395"/>
      <c r="F58" s="395"/>
      <c r="G58" s="395"/>
      <c r="H58" s="390"/>
      <c r="I58" s="371"/>
    </row>
    <row r="59" spans="1:13" ht="27.6" hidden="1" customHeight="1" x14ac:dyDescent="0.3">
      <c r="A59" s="656" t="s">
        <v>72</v>
      </c>
      <c r="B59" s="656" t="s">
        <v>66</v>
      </c>
      <c r="C59" s="657" t="s">
        <v>183</v>
      </c>
      <c r="D59" s="657" t="s">
        <v>184</v>
      </c>
      <c r="E59" s="664" t="s">
        <v>69</v>
      </c>
      <c r="F59" s="665"/>
      <c r="G59" s="666"/>
      <c r="H59" s="390"/>
      <c r="I59" s="378"/>
      <c r="J59" s="378"/>
      <c r="K59" s="378"/>
      <c r="L59" s="378"/>
    </row>
    <row r="60" spans="1:13" ht="21.6" hidden="1" customHeight="1" x14ac:dyDescent="0.3">
      <c r="A60" s="656"/>
      <c r="B60" s="656"/>
      <c r="C60" s="658"/>
      <c r="D60" s="658"/>
      <c r="E60" s="34" t="s">
        <v>131</v>
      </c>
      <c r="F60" s="34" t="s">
        <v>132</v>
      </c>
      <c r="G60" s="34" t="s">
        <v>133</v>
      </c>
      <c r="H60" s="372"/>
      <c r="I60" s="378"/>
      <c r="J60" s="378"/>
      <c r="K60" s="378"/>
      <c r="L60" s="378"/>
    </row>
    <row r="61" spans="1:13" ht="31.2" hidden="1" customHeight="1" x14ac:dyDescent="0.3">
      <c r="A61" s="396" t="s">
        <v>185</v>
      </c>
      <c r="B61" s="397" t="s">
        <v>136</v>
      </c>
      <c r="C61" s="50">
        <v>328077</v>
      </c>
      <c r="D61" s="93">
        <v>660000</v>
      </c>
      <c r="E61" s="93">
        <f>589500-589500</f>
        <v>0</v>
      </c>
      <c r="F61" s="51">
        <f>831000-831000</f>
        <v>0</v>
      </c>
      <c r="G61" s="385"/>
      <c r="H61" s="372"/>
      <c r="I61" s="378"/>
      <c r="J61" s="378"/>
      <c r="K61" s="378"/>
      <c r="L61" s="378"/>
    </row>
    <row r="62" spans="1:13" ht="32.25" hidden="1" customHeight="1" x14ac:dyDescent="0.3">
      <c r="A62" s="386" t="s">
        <v>75</v>
      </c>
      <c r="B62" s="398" t="s">
        <v>136</v>
      </c>
      <c r="C62" s="387">
        <f>SUM(C61)</f>
        <v>328077</v>
      </c>
      <c r="D62" s="387">
        <f>SUM(D61)</f>
        <v>660000</v>
      </c>
      <c r="E62" s="387">
        <f>SUM(E61)</f>
        <v>0</v>
      </c>
      <c r="F62" s="387">
        <f>SUM(F61)</f>
        <v>0</v>
      </c>
      <c r="G62" s="385"/>
      <c r="H62" s="372"/>
      <c r="I62" s="378"/>
      <c r="J62" s="399"/>
      <c r="K62" s="399"/>
      <c r="L62" s="399"/>
    </row>
    <row r="63" spans="1:13" s="375" customFormat="1" ht="19.95" customHeight="1" x14ac:dyDescent="0.3">
      <c r="A63" s="652" t="s">
        <v>388</v>
      </c>
      <c r="B63" s="653"/>
      <c r="C63" s="653"/>
      <c r="D63" s="653"/>
      <c r="E63" s="653"/>
      <c r="F63" s="653"/>
      <c r="G63" s="653"/>
      <c r="H63" s="376"/>
      <c r="I63" s="374"/>
      <c r="J63" s="377"/>
      <c r="K63" s="377"/>
      <c r="L63" s="377"/>
      <c r="M63" s="377"/>
    </row>
    <row r="64" spans="1:13" s="375" customFormat="1" ht="16.649999999999999" customHeight="1" x14ac:dyDescent="0.3">
      <c r="A64" s="379" t="s">
        <v>84</v>
      </c>
      <c r="B64" s="379"/>
      <c r="C64" s="379"/>
      <c r="D64" s="379"/>
      <c r="E64" s="379"/>
      <c r="F64" s="379"/>
      <c r="G64" s="379"/>
      <c r="H64" s="379"/>
      <c r="I64" s="374"/>
    </row>
    <row r="65" spans="1:12" s="381" customFormat="1" ht="18" customHeight="1" x14ac:dyDescent="0.3">
      <c r="A65" s="555" t="s">
        <v>389</v>
      </c>
      <c r="B65" s="555"/>
      <c r="C65" s="555"/>
      <c r="D65" s="555"/>
      <c r="E65" s="555"/>
      <c r="F65" s="555"/>
      <c r="G65" s="555"/>
      <c r="H65" s="555"/>
      <c r="I65" s="555"/>
      <c r="J65" s="555"/>
      <c r="K65" s="555"/>
    </row>
    <row r="66" spans="1:12" s="381" customFormat="1" ht="17.25" customHeight="1" x14ac:dyDescent="0.3">
      <c r="A66" s="373" t="s">
        <v>109</v>
      </c>
      <c r="B66" s="389"/>
      <c r="C66" s="389"/>
      <c r="D66" s="389"/>
      <c r="E66" s="389"/>
      <c r="F66" s="389"/>
      <c r="G66" s="389"/>
    </row>
    <row r="67" spans="1:12" ht="30" customHeight="1" x14ac:dyDescent="0.3">
      <c r="A67" s="654" t="s">
        <v>392</v>
      </c>
      <c r="B67" s="654"/>
      <c r="C67" s="654"/>
      <c r="D67" s="654"/>
      <c r="E67" s="654"/>
      <c r="F67" s="654"/>
      <c r="G67" s="654"/>
      <c r="H67" s="376"/>
    </row>
    <row r="68" spans="1:12" ht="28.95" customHeight="1" x14ac:dyDescent="0.3">
      <c r="A68" s="659" t="s">
        <v>94</v>
      </c>
      <c r="B68" s="634" t="s">
        <v>26</v>
      </c>
      <c r="C68" s="550" t="s">
        <v>461</v>
      </c>
      <c r="D68" s="550" t="s">
        <v>52</v>
      </c>
      <c r="E68" s="550" t="s">
        <v>29</v>
      </c>
      <c r="F68" s="550"/>
      <c r="G68" s="550"/>
      <c r="H68" s="390"/>
      <c r="I68" s="371"/>
    </row>
    <row r="69" spans="1:12" ht="30.6" customHeight="1" x14ac:dyDescent="0.3">
      <c r="A69" s="660"/>
      <c r="B69" s="634"/>
      <c r="C69" s="550"/>
      <c r="D69" s="550"/>
      <c r="E69" s="519" t="s">
        <v>53</v>
      </c>
      <c r="F69" s="519" t="s">
        <v>54</v>
      </c>
      <c r="G69" s="519" t="s">
        <v>460</v>
      </c>
      <c r="H69" s="390"/>
      <c r="I69" s="371"/>
    </row>
    <row r="70" spans="1:12" ht="37.200000000000003" customHeight="1" x14ac:dyDescent="0.3">
      <c r="A70" s="31" t="s">
        <v>390</v>
      </c>
      <c r="B70" s="93" t="s">
        <v>240</v>
      </c>
      <c r="C70" s="400"/>
      <c r="D70" s="106"/>
      <c r="E70" s="93">
        <v>2</v>
      </c>
      <c r="F70" s="34"/>
      <c r="G70" s="34"/>
      <c r="H70" s="390"/>
      <c r="I70" s="371"/>
    </row>
    <row r="71" spans="1:12" ht="25.2" hidden="1" customHeight="1" x14ac:dyDescent="0.3">
      <c r="A71" s="402" t="s">
        <v>241</v>
      </c>
      <c r="B71" s="93" t="s">
        <v>177</v>
      </c>
      <c r="C71" s="404"/>
      <c r="D71" s="401"/>
      <c r="E71" s="93"/>
      <c r="F71" s="403"/>
      <c r="G71" s="403"/>
      <c r="H71" s="390"/>
      <c r="I71" s="371"/>
    </row>
    <row r="72" spans="1:12" ht="23.4" customHeight="1" x14ac:dyDescent="0.3">
      <c r="A72" s="405"/>
      <c r="B72" s="397"/>
      <c r="C72" s="406"/>
      <c r="D72" s="406"/>
      <c r="E72" s="34"/>
      <c r="F72" s="34"/>
      <c r="G72" s="34"/>
      <c r="H72" s="390"/>
      <c r="I72" s="371"/>
    </row>
    <row r="73" spans="1:12" ht="19.5" customHeight="1" x14ac:dyDescent="0.3">
      <c r="A73" s="393"/>
      <c r="B73" s="394"/>
      <c r="C73" s="395"/>
      <c r="D73" s="395"/>
      <c r="E73" s="395"/>
      <c r="F73" s="395"/>
      <c r="G73" s="395"/>
      <c r="H73" s="390"/>
      <c r="I73" s="371"/>
    </row>
    <row r="74" spans="1:12" ht="27.6" customHeight="1" x14ac:dyDescent="0.3">
      <c r="A74" s="656" t="s">
        <v>123</v>
      </c>
      <c r="B74" s="634" t="s">
        <v>26</v>
      </c>
      <c r="C74" s="550" t="s">
        <v>461</v>
      </c>
      <c r="D74" s="550" t="s">
        <v>52</v>
      </c>
      <c r="E74" s="550" t="s">
        <v>29</v>
      </c>
      <c r="F74" s="550"/>
      <c r="G74" s="550"/>
      <c r="H74" s="390" t="s">
        <v>96</v>
      </c>
      <c r="I74" s="378"/>
      <c r="J74" s="378"/>
      <c r="K74" s="378"/>
      <c r="L74" s="378"/>
    </row>
    <row r="75" spans="1:12" ht="27.6" customHeight="1" x14ac:dyDescent="0.3">
      <c r="A75" s="656"/>
      <c r="B75" s="634"/>
      <c r="C75" s="550"/>
      <c r="D75" s="550"/>
      <c r="E75" s="519" t="s">
        <v>53</v>
      </c>
      <c r="F75" s="519" t="s">
        <v>54</v>
      </c>
      <c r="G75" s="519" t="s">
        <v>460</v>
      </c>
      <c r="H75" s="372"/>
      <c r="I75" s="378"/>
      <c r="J75" s="378"/>
      <c r="K75" s="378"/>
      <c r="L75" s="378"/>
    </row>
    <row r="76" spans="1:12" ht="23.25" customHeight="1" x14ac:dyDescent="0.3">
      <c r="A76" s="396" t="s">
        <v>273</v>
      </c>
      <c r="B76" s="307" t="s">
        <v>198</v>
      </c>
      <c r="C76" s="93">
        <f>660000-660000</f>
        <v>0</v>
      </c>
      <c r="D76" s="93">
        <f>589500-589500</f>
        <v>0</v>
      </c>
      <c r="E76" s="747">
        <v>1892500</v>
      </c>
      <c r="F76" s="781"/>
      <c r="G76" s="781"/>
      <c r="H76" s="372"/>
      <c r="I76" s="378"/>
      <c r="J76" s="378"/>
      <c r="K76" s="378"/>
      <c r="L76" s="378"/>
    </row>
    <row r="77" spans="1:12" ht="32.25" customHeight="1" x14ac:dyDescent="0.3">
      <c r="A77" s="386" t="s">
        <v>212</v>
      </c>
      <c r="B77" s="309" t="s">
        <v>198</v>
      </c>
      <c r="C77" s="387">
        <f>SUM(C76)</f>
        <v>0</v>
      </c>
      <c r="D77" s="387">
        <f>SUM(D76)</f>
        <v>0</v>
      </c>
      <c r="E77" s="387">
        <f>SUM(E76)</f>
        <v>1892500</v>
      </c>
      <c r="F77" s="387">
        <f>SUM(F76)</f>
        <v>0</v>
      </c>
      <c r="G77" s="385"/>
      <c r="H77" s="372"/>
      <c r="I77" s="378"/>
      <c r="J77" s="399"/>
      <c r="K77" s="399"/>
      <c r="L77" s="399"/>
    </row>
    <row r="79" spans="1:12" ht="15.6" x14ac:dyDescent="0.3">
      <c r="A79" s="652" t="s">
        <v>213</v>
      </c>
      <c r="B79" s="653"/>
      <c r="C79" s="653"/>
      <c r="D79" s="653"/>
      <c r="E79" s="653"/>
      <c r="F79" s="653"/>
      <c r="G79" s="653"/>
      <c r="H79" s="376"/>
      <c r="I79" s="374"/>
      <c r="J79" s="377"/>
      <c r="K79" s="377"/>
    </row>
    <row r="80" spans="1:12" ht="15.6" x14ac:dyDescent="0.3">
      <c r="A80" s="379" t="s">
        <v>84</v>
      </c>
      <c r="B80" s="379"/>
      <c r="C80" s="379"/>
      <c r="D80" s="379"/>
      <c r="E80" s="379"/>
      <c r="F80" s="379"/>
      <c r="G80" s="379"/>
      <c r="H80" s="379"/>
      <c r="I80" s="374"/>
      <c r="J80" s="375"/>
      <c r="K80" s="375"/>
    </row>
    <row r="81" spans="1:11" ht="15.6" x14ac:dyDescent="0.3">
      <c r="A81" s="555" t="s">
        <v>298</v>
      </c>
      <c r="B81" s="555"/>
      <c r="C81" s="555"/>
      <c r="D81" s="555"/>
      <c r="E81" s="555"/>
      <c r="F81" s="555"/>
      <c r="G81" s="555"/>
      <c r="H81" s="555"/>
      <c r="I81" s="555"/>
      <c r="J81" s="555"/>
      <c r="K81" s="555"/>
    </row>
    <row r="82" spans="1:11" ht="15.6" x14ac:dyDescent="0.3">
      <c r="A82" s="373" t="s">
        <v>109</v>
      </c>
      <c r="B82" s="389"/>
      <c r="C82" s="389"/>
      <c r="D82" s="389"/>
      <c r="E82" s="389"/>
      <c r="F82" s="389"/>
      <c r="G82" s="389"/>
      <c r="H82" s="381"/>
      <c r="I82" s="381"/>
      <c r="J82" s="381"/>
      <c r="K82" s="381"/>
    </row>
    <row r="83" spans="1:11" ht="15.6" x14ac:dyDescent="0.3">
      <c r="A83" s="654" t="s">
        <v>391</v>
      </c>
      <c r="B83" s="654"/>
      <c r="C83" s="654"/>
      <c r="D83" s="654"/>
      <c r="E83" s="654"/>
      <c r="F83" s="654"/>
      <c r="G83" s="654"/>
      <c r="H83" s="376"/>
    </row>
    <row r="85" spans="1:11" ht="15.6" customHeight="1" x14ac:dyDescent="0.3">
      <c r="A85" s="659" t="s">
        <v>94</v>
      </c>
      <c r="B85" s="634" t="s">
        <v>26</v>
      </c>
      <c r="C85" s="550" t="s">
        <v>461</v>
      </c>
      <c r="D85" s="550" t="s">
        <v>52</v>
      </c>
      <c r="E85" s="550" t="s">
        <v>29</v>
      </c>
      <c r="F85" s="550"/>
      <c r="G85" s="550"/>
    </row>
    <row r="86" spans="1:11" ht="35.25" customHeight="1" x14ac:dyDescent="0.3">
      <c r="A86" s="660"/>
      <c r="B86" s="634"/>
      <c r="C86" s="550"/>
      <c r="D86" s="550"/>
      <c r="E86" s="519" t="s">
        <v>53</v>
      </c>
      <c r="F86" s="519" t="s">
        <v>54</v>
      </c>
      <c r="G86" s="519" t="s">
        <v>460</v>
      </c>
    </row>
    <row r="87" spans="1:11" ht="31.2" x14ac:dyDescent="0.3">
      <c r="A87" s="31" t="s">
        <v>393</v>
      </c>
      <c r="B87" s="93" t="s">
        <v>240</v>
      </c>
      <c r="C87" s="106">
        <v>14</v>
      </c>
      <c r="D87" s="93">
        <v>9</v>
      </c>
      <c r="E87" s="520">
        <v>2</v>
      </c>
      <c r="F87" s="519"/>
      <c r="G87" s="781"/>
    </row>
    <row r="88" spans="1:11" ht="62.25" customHeight="1" x14ac:dyDescent="0.3">
      <c r="A88" s="31" t="s">
        <v>394</v>
      </c>
      <c r="B88" s="93" t="s">
        <v>240</v>
      </c>
      <c r="C88" s="401">
        <v>7</v>
      </c>
      <c r="D88" s="520"/>
      <c r="E88" s="520">
        <v>0</v>
      </c>
      <c r="F88" s="519"/>
      <c r="G88" s="781"/>
    </row>
    <row r="89" spans="1:11" ht="31.2" x14ac:dyDescent="0.3">
      <c r="A89" s="402" t="s">
        <v>395</v>
      </c>
      <c r="B89" s="93" t="s">
        <v>240</v>
      </c>
      <c r="C89" s="401">
        <v>423</v>
      </c>
      <c r="D89" s="403">
        <f>2+6+7+5+38+43</f>
        <v>101</v>
      </c>
      <c r="E89" s="520">
        <v>104</v>
      </c>
      <c r="F89" s="519"/>
      <c r="G89" s="781"/>
    </row>
    <row r="90" spans="1:11" ht="31.2" x14ac:dyDescent="0.3">
      <c r="A90" s="402" t="s">
        <v>396</v>
      </c>
      <c r="B90" s="93" t="s">
        <v>240</v>
      </c>
      <c r="C90" s="401">
        <v>75</v>
      </c>
      <c r="D90" s="520">
        <v>9</v>
      </c>
      <c r="E90" s="520">
        <v>7</v>
      </c>
      <c r="F90" s="519"/>
      <c r="G90" s="781"/>
    </row>
    <row r="91" spans="1:11" ht="15.6" x14ac:dyDescent="0.3">
      <c r="A91" s="31" t="s">
        <v>397</v>
      </c>
      <c r="B91" s="93" t="s">
        <v>240</v>
      </c>
      <c r="C91" s="401">
        <v>13</v>
      </c>
      <c r="D91" s="93">
        <v>13</v>
      </c>
      <c r="E91" s="520">
        <v>7</v>
      </c>
      <c r="F91" s="519"/>
      <c r="G91" s="781"/>
    </row>
    <row r="92" spans="1:11" ht="15.6" x14ac:dyDescent="0.3">
      <c r="A92" s="402" t="s">
        <v>398</v>
      </c>
      <c r="B92" s="93" t="s">
        <v>240</v>
      </c>
      <c r="C92" s="401">
        <v>269</v>
      </c>
      <c r="D92" s="93"/>
      <c r="E92" s="520"/>
      <c r="F92" s="519"/>
      <c r="G92" s="781"/>
    </row>
    <row r="93" spans="1:11" ht="15.6" x14ac:dyDescent="0.3">
      <c r="A93" s="402" t="s">
        <v>399</v>
      </c>
      <c r="B93" s="93" t="s">
        <v>240</v>
      </c>
      <c r="C93" s="401">
        <v>88</v>
      </c>
      <c r="D93" s="93"/>
      <c r="E93" s="520"/>
      <c r="F93" s="519"/>
      <c r="G93" s="781"/>
    </row>
    <row r="94" spans="1:11" ht="15.6" x14ac:dyDescent="0.3">
      <c r="A94" s="402" t="s">
        <v>400</v>
      </c>
      <c r="B94" s="93" t="s">
        <v>240</v>
      </c>
      <c r="C94" s="401">
        <v>1</v>
      </c>
      <c r="D94" s="520"/>
      <c r="E94" s="519"/>
      <c r="F94" s="519"/>
      <c r="G94" s="781"/>
    </row>
    <row r="96" spans="1:11" ht="15.6" x14ac:dyDescent="0.3">
      <c r="A96" s="550" t="s">
        <v>123</v>
      </c>
      <c r="B96" s="634" t="s">
        <v>26</v>
      </c>
      <c r="C96" s="550" t="s">
        <v>461</v>
      </c>
      <c r="D96" s="550" t="s">
        <v>52</v>
      </c>
      <c r="E96" s="550" t="s">
        <v>29</v>
      </c>
      <c r="F96" s="550"/>
      <c r="G96" s="550"/>
    </row>
    <row r="97" spans="1:7" ht="25.8" customHeight="1" x14ac:dyDescent="0.3">
      <c r="A97" s="550"/>
      <c r="B97" s="634"/>
      <c r="C97" s="550"/>
      <c r="D97" s="550"/>
      <c r="E97" s="519" t="s">
        <v>53</v>
      </c>
      <c r="F97" s="519" t="s">
        <v>54</v>
      </c>
      <c r="G97" s="519" t="s">
        <v>460</v>
      </c>
    </row>
    <row r="98" spans="1:7" ht="24" customHeight="1" x14ac:dyDescent="0.3">
      <c r="A98" s="339" t="s">
        <v>44</v>
      </c>
      <c r="B98" s="31"/>
      <c r="C98" s="369">
        <v>2551409</v>
      </c>
      <c r="D98" s="369">
        <v>2271526</v>
      </c>
      <c r="E98" s="746">
        <v>2278262</v>
      </c>
      <c r="F98" s="51"/>
      <c r="G98" s="51"/>
    </row>
    <row r="99" spans="1:7" ht="37.799999999999997" customHeight="1" x14ac:dyDescent="0.3">
      <c r="A99" s="95" t="s">
        <v>348</v>
      </c>
      <c r="B99" s="309" t="s">
        <v>198</v>
      </c>
      <c r="C99" s="52">
        <f>C98</f>
        <v>2551409</v>
      </c>
      <c r="D99" s="52">
        <f t="shared" ref="D99:G99" si="0">D98</f>
        <v>2271526</v>
      </c>
      <c r="E99" s="52">
        <f t="shared" si="0"/>
        <v>2278262</v>
      </c>
      <c r="F99" s="52">
        <f t="shared" si="0"/>
        <v>0</v>
      </c>
      <c r="G99" s="52">
        <f t="shared" si="0"/>
        <v>0</v>
      </c>
    </row>
  </sheetData>
  <mergeCells count="68">
    <mergeCell ref="A96:A97"/>
    <mergeCell ref="B96:B97"/>
    <mergeCell ref="C96:C97"/>
    <mergeCell ref="D96:D97"/>
    <mergeCell ref="E96:G96"/>
    <mergeCell ref="A85:A86"/>
    <mergeCell ref="B85:B86"/>
    <mergeCell ref="C85:C86"/>
    <mergeCell ref="D85:D86"/>
    <mergeCell ref="E85:G85"/>
    <mergeCell ref="D7:G7"/>
    <mergeCell ref="A22:G22"/>
    <mergeCell ref="D8:G8"/>
    <mergeCell ref="D9:G9"/>
    <mergeCell ref="D10:G10"/>
    <mergeCell ref="D11:G11"/>
    <mergeCell ref="A15:G15"/>
    <mergeCell ref="A20:G20"/>
    <mergeCell ref="A21:G21"/>
    <mergeCell ref="A24:G24"/>
    <mergeCell ref="A25:K25"/>
    <mergeCell ref="A28:G28"/>
    <mergeCell ref="A30:C31"/>
    <mergeCell ref="D30:D31"/>
    <mergeCell ref="E30:G30"/>
    <mergeCell ref="E59:G59"/>
    <mergeCell ref="A32:C32"/>
    <mergeCell ref="A33:G33"/>
    <mergeCell ref="A34:G34"/>
    <mergeCell ref="H34:I34"/>
    <mergeCell ref="A35:G35"/>
    <mergeCell ref="A36:A37"/>
    <mergeCell ref="B36:B37"/>
    <mergeCell ref="C36:C37"/>
    <mergeCell ref="D36:D37"/>
    <mergeCell ref="E36:G36"/>
    <mergeCell ref="C68:C69"/>
    <mergeCell ref="D68:D69"/>
    <mergeCell ref="E68:G68"/>
    <mergeCell ref="A63:G63"/>
    <mergeCell ref="A41:H41"/>
    <mergeCell ref="A43:G43"/>
    <mergeCell ref="A45:G45"/>
    <mergeCell ref="A46:A47"/>
    <mergeCell ref="B46:B47"/>
    <mergeCell ref="C46:C47"/>
    <mergeCell ref="D46:D47"/>
    <mergeCell ref="E46:G46"/>
    <mergeCell ref="A59:A60"/>
    <mergeCell ref="B59:B60"/>
    <mergeCell ref="C59:C60"/>
    <mergeCell ref="D59:D60"/>
    <mergeCell ref="A79:G79"/>
    <mergeCell ref="A81:K81"/>
    <mergeCell ref="A83:G83"/>
    <mergeCell ref="D6:H6"/>
    <mergeCell ref="E5:G5"/>
    <mergeCell ref="D13:G13"/>
    <mergeCell ref="C17:F17"/>
    <mergeCell ref="A74:A75"/>
    <mergeCell ref="B74:B75"/>
    <mergeCell ref="C74:C75"/>
    <mergeCell ref="D74:D75"/>
    <mergeCell ref="E74:G74"/>
    <mergeCell ref="A65:K65"/>
    <mergeCell ref="A67:G67"/>
    <mergeCell ref="A68:A69"/>
    <mergeCell ref="B68:B69"/>
  </mergeCells>
  <printOptions horizontalCentered="1"/>
  <pageMargins left="0.39370078740157483" right="0.39370078740157483" top="0.39370078740157483" bottom="0.39370078740157483" header="0.19685039370078741" footer="0.19685039370078741"/>
  <pageSetup paperSize="9" scale="86" fitToHeight="0" orientation="landscape" r:id="rId1"/>
  <headerFooter alignWithMargins="0"/>
  <rowBreaks count="2" manualBreakCount="2">
    <brk id="22" max="6" man="1"/>
    <brk id="45"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5"/>
  <sheetViews>
    <sheetView topLeftCell="A30" zoomScale="60" zoomScaleNormal="60" zoomScaleSheetLayoutView="100" workbookViewId="0">
      <selection activeCell="A35" sqref="A35"/>
    </sheetView>
  </sheetViews>
  <sheetFormatPr defaultRowHeight="13.8" x14ac:dyDescent="0.3"/>
  <cols>
    <col min="1" max="1" width="44.44140625" style="407" customWidth="1"/>
    <col min="2" max="2" width="14.21875" style="407" customWidth="1"/>
    <col min="3" max="3" width="11" style="408" customWidth="1"/>
    <col min="4" max="4" width="16" style="408" customWidth="1"/>
    <col min="5" max="5" width="12.5546875" style="408" customWidth="1"/>
    <col min="6" max="6" width="14.109375" style="408" customWidth="1"/>
    <col min="7" max="7" width="13.109375" style="408" customWidth="1"/>
    <col min="8" max="8" width="12.6640625" style="408" customWidth="1"/>
    <col min="9" max="9" width="11" style="409" customWidth="1"/>
    <col min="10" max="10" width="11.109375" style="408" customWidth="1"/>
    <col min="11" max="12" width="13.33203125" style="408" customWidth="1"/>
    <col min="13" max="13" width="13.88671875" style="408" customWidth="1"/>
    <col min="14" max="17" width="9.109375" style="408" customWidth="1"/>
    <col min="18" max="256" width="8.88671875" style="408"/>
    <col min="257" max="257" width="46.109375" style="408" customWidth="1"/>
    <col min="258" max="258" width="30.6640625" style="408" customWidth="1"/>
    <col min="259" max="259" width="20.88671875" style="408" customWidth="1"/>
    <col min="260" max="261" width="20.44140625" style="408" customWidth="1"/>
    <col min="262" max="262" width="14.6640625" style="408" customWidth="1"/>
    <col min="263" max="263" width="14" style="408" customWidth="1"/>
    <col min="264" max="264" width="32.88671875" style="408" customWidth="1"/>
    <col min="265" max="265" width="11" style="408" customWidth="1"/>
    <col min="266" max="266" width="11.109375" style="408" customWidth="1"/>
    <col min="267" max="268" width="13.33203125" style="408" customWidth="1"/>
    <col min="269" max="269" width="13.88671875" style="408" customWidth="1"/>
    <col min="270" max="273" width="9.109375" style="408" customWidth="1"/>
    <col min="274" max="512" width="8.88671875" style="408"/>
    <col min="513" max="513" width="46.109375" style="408" customWidth="1"/>
    <col min="514" max="514" width="30.6640625" style="408" customWidth="1"/>
    <col min="515" max="515" width="20.88671875" style="408" customWidth="1"/>
    <col min="516" max="517" width="20.44140625" style="408" customWidth="1"/>
    <col min="518" max="518" width="14.6640625" style="408" customWidth="1"/>
    <col min="519" max="519" width="14" style="408" customWidth="1"/>
    <col min="520" max="520" width="32.88671875" style="408" customWidth="1"/>
    <col min="521" max="521" width="11" style="408" customWidth="1"/>
    <col min="522" max="522" width="11.109375" style="408" customWidth="1"/>
    <col min="523" max="524" width="13.33203125" style="408" customWidth="1"/>
    <col min="525" max="525" width="13.88671875" style="408" customWidth="1"/>
    <col min="526" max="529" width="9.109375" style="408" customWidth="1"/>
    <col min="530" max="768" width="8.88671875" style="408"/>
    <col min="769" max="769" width="46.109375" style="408" customWidth="1"/>
    <col min="770" max="770" width="30.6640625" style="408" customWidth="1"/>
    <col min="771" max="771" width="20.88671875" style="408" customWidth="1"/>
    <col min="772" max="773" width="20.44140625" style="408" customWidth="1"/>
    <col min="774" max="774" width="14.6640625" style="408" customWidth="1"/>
    <col min="775" max="775" width="14" style="408" customWidth="1"/>
    <col min="776" max="776" width="32.88671875" style="408" customWidth="1"/>
    <col min="777" max="777" width="11" style="408" customWidth="1"/>
    <col min="778" max="778" width="11.109375" style="408" customWidth="1"/>
    <col min="779" max="780" width="13.33203125" style="408" customWidth="1"/>
    <col min="781" max="781" width="13.88671875" style="408" customWidth="1"/>
    <col min="782" max="785" width="9.109375" style="408" customWidth="1"/>
    <col min="786" max="1024" width="8.88671875" style="408"/>
    <col min="1025" max="1025" width="46.109375" style="408" customWidth="1"/>
    <col min="1026" max="1026" width="30.6640625" style="408" customWidth="1"/>
    <col min="1027" max="1027" width="20.88671875" style="408" customWidth="1"/>
    <col min="1028" max="1029" width="20.44140625" style="408" customWidth="1"/>
    <col min="1030" max="1030" width="14.6640625" style="408" customWidth="1"/>
    <col min="1031" max="1031" width="14" style="408" customWidth="1"/>
    <col min="1032" max="1032" width="32.88671875" style="408" customWidth="1"/>
    <col min="1033" max="1033" width="11" style="408" customWidth="1"/>
    <col min="1034" max="1034" width="11.109375" style="408" customWidth="1"/>
    <col min="1035" max="1036" width="13.33203125" style="408" customWidth="1"/>
    <col min="1037" max="1037" width="13.88671875" style="408" customWidth="1"/>
    <col min="1038" max="1041" width="9.109375" style="408" customWidth="1"/>
    <col min="1042" max="1280" width="8.88671875" style="408"/>
    <col min="1281" max="1281" width="46.109375" style="408" customWidth="1"/>
    <col min="1282" max="1282" width="30.6640625" style="408" customWidth="1"/>
    <col min="1283" max="1283" width="20.88671875" style="408" customWidth="1"/>
    <col min="1284" max="1285" width="20.44140625" style="408" customWidth="1"/>
    <col min="1286" max="1286" width="14.6640625" style="408" customWidth="1"/>
    <col min="1287" max="1287" width="14" style="408" customWidth="1"/>
    <col min="1288" max="1288" width="32.88671875" style="408" customWidth="1"/>
    <col min="1289" max="1289" width="11" style="408" customWidth="1"/>
    <col min="1290" max="1290" width="11.109375" style="408" customWidth="1"/>
    <col min="1291" max="1292" width="13.33203125" style="408" customWidth="1"/>
    <col min="1293" max="1293" width="13.88671875" style="408" customWidth="1"/>
    <col min="1294" max="1297" width="9.109375" style="408" customWidth="1"/>
    <col min="1298" max="1536" width="8.88671875" style="408"/>
    <col min="1537" max="1537" width="46.109375" style="408" customWidth="1"/>
    <col min="1538" max="1538" width="30.6640625" style="408" customWidth="1"/>
    <col min="1539" max="1539" width="20.88671875" style="408" customWidth="1"/>
    <col min="1540" max="1541" width="20.44140625" style="408" customWidth="1"/>
    <col min="1542" max="1542" width="14.6640625" style="408" customWidth="1"/>
    <col min="1543" max="1543" width="14" style="408" customWidth="1"/>
    <col min="1544" max="1544" width="32.88671875" style="408" customWidth="1"/>
    <col min="1545" max="1545" width="11" style="408" customWidth="1"/>
    <col min="1546" max="1546" width="11.109375" style="408" customWidth="1"/>
    <col min="1547" max="1548" width="13.33203125" style="408" customWidth="1"/>
    <col min="1549" max="1549" width="13.88671875" style="408" customWidth="1"/>
    <col min="1550" max="1553" width="9.109375" style="408" customWidth="1"/>
    <col min="1554" max="1792" width="8.88671875" style="408"/>
    <col min="1793" max="1793" width="46.109375" style="408" customWidth="1"/>
    <col min="1794" max="1794" width="30.6640625" style="408" customWidth="1"/>
    <col min="1795" max="1795" width="20.88671875" style="408" customWidth="1"/>
    <col min="1796" max="1797" width="20.44140625" style="408" customWidth="1"/>
    <col min="1798" max="1798" width="14.6640625" style="408" customWidth="1"/>
    <col min="1799" max="1799" width="14" style="408" customWidth="1"/>
    <col min="1800" max="1800" width="32.88671875" style="408" customWidth="1"/>
    <col min="1801" max="1801" width="11" style="408" customWidth="1"/>
    <col min="1802" max="1802" width="11.109375" style="408" customWidth="1"/>
    <col min="1803" max="1804" width="13.33203125" style="408" customWidth="1"/>
    <col min="1805" max="1805" width="13.88671875" style="408" customWidth="1"/>
    <col min="1806" max="1809" width="9.109375" style="408" customWidth="1"/>
    <col min="1810" max="2048" width="8.88671875" style="408"/>
    <col min="2049" max="2049" width="46.109375" style="408" customWidth="1"/>
    <col min="2050" max="2050" width="30.6640625" style="408" customWidth="1"/>
    <col min="2051" max="2051" width="20.88671875" style="408" customWidth="1"/>
    <col min="2052" max="2053" width="20.44140625" style="408" customWidth="1"/>
    <col min="2054" max="2054" width="14.6640625" style="408" customWidth="1"/>
    <col min="2055" max="2055" width="14" style="408" customWidth="1"/>
    <col min="2056" max="2056" width="32.88671875" style="408" customWidth="1"/>
    <col min="2057" max="2057" width="11" style="408" customWidth="1"/>
    <col min="2058" max="2058" width="11.109375" style="408" customWidth="1"/>
    <col min="2059" max="2060" width="13.33203125" style="408" customWidth="1"/>
    <col min="2061" max="2061" width="13.88671875" style="408" customWidth="1"/>
    <col min="2062" max="2065" width="9.109375" style="408" customWidth="1"/>
    <col min="2066" max="2304" width="8.88671875" style="408"/>
    <col min="2305" max="2305" width="46.109375" style="408" customWidth="1"/>
    <col min="2306" max="2306" width="30.6640625" style="408" customWidth="1"/>
    <col min="2307" max="2307" width="20.88671875" style="408" customWidth="1"/>
    <col min="2308" max="2309" width="20.44140625" style="408" customWidth="1"/>
    <col min="2310" max="2310" width="14.6640625" style="408" customWidth="1"/>
    <col min="2311" max="2311" width="14" style="408" customWidth="1"/>
    <col min="2312" max="2312" width="32.88671875" style="408" customWidth="1"/>
    <col min="2313" max="2313" width="11" style="408" customWidth="1"/>
    <col min="2314" max="2314" width="11.109375" style="408" customWidth="1"/>
    <col min="2315" max="2316" width="13.33203125" style="408" customWidth="1"/>
    <col min="2317" max="2317" width="13.88671875" style="408" customWidth="1"/>
    <col min="2318" max="2321" width="9.109375" style="408" customWidth="1"/>
    <col min="2322" max="2560" width="8.88671875" style="408"/>
    <col min="2561" max="2561" width="46.109375" style="408" customWidth="1"/>
    <col min="2562" max="2562" width="30.6640625" style="408" customWidth="1"/>
    <col min="2563" max="2563" width="20.88671875" style="408" customWidth="1"/>
    <col min="2564" max="2565" width="20.44140625" style="408" customWidth="1"/>
    <col min="2566" max="2566" width="14.6640625" style="408" customWidth="1"/>
    <col min="2567" max="2567" width="14" style="408" customWidth="1"/>
    <col min="2568" max="2568" width="32.88671875" style="408" customWidth="1"/>
    <col min="2569" max="2569" width="11" style="408" customWidth="1"/>
    <col min="2570" max="2570" width="11.109375" style="408" customWidth="1"/>
    <col min="2571" max="2572" width="13.33203125" style="408" customWidth="1"/>
    <col min="2573" max="2573" width="13.88671875" style="408" customWidth="1"/>
    <col min="2574" max="2577" width="9.109375" style="408" customWidth="1"/>
    <col min="2578" max="2816" width="8.88671875" style="408"/>
    <col min="2817" max="2817" width="46.109375" style="408" customWidth="1"/>
    <col min="2818" max="2818" width="30.6640625" style="408" customWidth="1"/>
    <col min="2819" max="2819" width="20.88671875" style="408" customWidth="1"/>
    <col min="2820" max="2821" width="20.44140625" style="408" customWidth="1"/>
    <col min="2822" max="2822" width="14.6640625" style="408" customWidth="1"/>
    <col min="2823" max="2823" width="14" style="408" customWidth="1"/>
    <col min="2824" max="2824" width="32.88671875" style="408" customWidth="1"/>
    <col min="2825" max="2825" width="11" style="408" customWidth="1"/>
    <col min="2826" max="2826" width="11.109375" style="408" customWidth="1"/>
    <col min="2827" max="2828" width="13.33203125" style="408" customWidth="1"/>
    <col min="2829" max="2829" width="13.88671875" style="408" customWidth="1"/>
    <col min="2830" max="2833" width="9.109375" style="408" customWidth="1"/>
    <col min="2834" max="3072" width="8.88671875" style="408"/>
    <col min="3073" max="3073" width="46.109375" style="408" customWidth="1"/>
    <col min="3074" max="3074" width="30.6640625" style="408" customWidth="1"/>
    <col min="3075" max="3075" width="20.88671875" style="408" customWidth="1"/>
    <col min="3076" max="3077" width="20.44140625" style="408" customWidth="1"/>
    <col min="3078" max="3078" width="14.6640625" style="408" customWidth="1"/>
    <col min="3079" max="3079" width="14" style="408" customWidth="1"/>
    <col min="3080" max="3080" width="32.88671875" style="408" customWidth="1"/>
    <col min="3081" max="3081" width="11" style="408" customWidth="1"/>
    <col min="3082" max="3082" width="11.109375" style="408" customWidth="1"/>
    <col min="3083" max="3084" width="13.33203125" style="408" customWidth="1"/>
    <col min="3085" max="3085" width="13.88671875" style="408" customWidth="1"/>
    <col min="3086" max="3089" width="9.109375" style="408" customWidth="1"/>
    <col min="3090" max="3328" width="8.88671875" style="408"/>
    <col min="3329" max="3329" width="46.109375" style="408" customWidth="1"/>
    <col min="3330" max="3330" width="30.6640625" style="408" customWidth="1"/>
    <col min="3331" max="3331" width="20.88671875" style="408" customWidth="1"/>
    <col min="3332" max="3333" width="20.44140625" style="408" customWidth="1"/>
    <col min="3334" max="3334" width="14.6640625" style="408" customWidth="1"/>
    <col min="3335" max="3335" width="14" style="408" customWidth="1"/>
    <col min="3336" max="3336" width="32.88671875" style="408" customWidth="1"/>
    <col min="3337" max="3337" width="11" style="408" customWidth="1"/>
    <col min="3338" max="3338" width="11.109375" style="408" customWidth="1"/>
    <col min="3339" max="3340" width="13.33203125" style="408" customWidth="1"/>
    <col min="3341" max="3341" width="13.88671875" style="408" customWidth="1"/>
    <col min="3342" max="3345" width="9.109375" style="408" customWidth="1"/>
    <col min="3346" max="3584" width="8.88671875" style="408"/>
    <col min="3585" max="3585" width="46.109375" style="408" customWidth="1"/>
    <col min="3586" max="3586" width="30.6640625" style="408" customWidth="1"/>
    <col min="3587" max="3587" width="20.88671875" style="408" customWidth="1"/>
    <col min="3588" max="3589" width="20.44140625" style="408" customWidth="1"/>
    <col min="3590" max="3590" width="14.6640625" style="408" customWidth="1"/>
    <col min="3591" max="3591" width="14" style="408" customWidth="1"/>
    <col min="3592" max="3592" width="32.88671875" style="408" customWidth="1"/>
    <col min="3593" max="3593" width="11" style="408" customWidth="1"/>
    <col min="3594" max="3594" width="11.109375" style="408" customWidth="1"/>
    <col min="3595" max="3596" width="13.33203125" style="408" customWidth="1"/>
    <col min="3597" max="3597" width="13.88671875" style="408" customWidth="1"/>
    <col min="3598" max="3601" width="9.109375" style="408" customWidth="1"/>
    <col min="3602" max="3840" width="8.88671875" style="408"/>
    <col min="3841" max="3841" width="46.109375" style="408" customWidth="1"/>
    <col min="3842" max="3842" width="30.6640625" style="408" customWidth="1"/>
    <col min="3843" max="3843" width="20.88671875" style="408" customWidth="1"/>
    <col min="3844" max="3845" width="20.44140625" style="408" customWidth="1"/>
    <col min="3846" max="3846" width="14.6640625" style="408" customWidth="1"/>
    <col min="3847" max="3847" width="14" style="408" customWidth="1"/>
    <col min="3848" max="3848" width="32.88671875" style="408" customWidth="1"/>
    <col min="3849" max="3849" width="11" style="408" customWidth="1"/>
    <col min="3850" max="3850" width="11.109375" style="408" customWidth="1"/>
    <col min="3851" max="3852" width="13.33203125" style="408" customWidth="1"/>
    <col min="3853" max="3853" width="13.88671875" style="408" customWidth="1"/>
    <col min="3854" max="3857" width="9.109375" style="408" customWidth="1"/>
    <col min="3858" max="4096" width="8.88671875" style="408"/>
    <col min="4097" max="4097" width="46.109375" style="408" customWidth="1"/>
    <col min="4098" max="4098" width="30.6640625" style="408" customWidth="1"/>
    <col min="4099" max="4099" width="20.88671875" style="408" customWidth="1"/>
    <col min="4100" max="4101" width="20.44140625" style="408" customWidth="1"/>
    <col min="4102" max="4102" width="14.6640625" style="408" customWidth="1"/>
    <col min="4103" max="4103" width="14" style="408" customWidth="1"/>
    <col min="4104" max="4104" width="32.88671875" style="408" customWidth="1"/>
    <col min="4105" max="4105" width="11" style="408" customWidth="1"/>
    <col min="4106" max="4106" width="11.109375" style="408" customWidth="1"/>
    <col min="4107" max="4108" width="13.33203125" style="408" customWidth="1"/>
    <col min="4109" max="4109" width="13.88671875" style="408" customWidth="1"/>
    <col min="4110" max="4113" width="9.109375" style="408" customWidth="1"/>
    <col min="4114" max="4352" width="8.88671875" style="408"/>
    <col min="4353" max="4353" width="46.109375" style="408" customWidth="1"/>
    <col min="4354" max="4354" width="30.6640625" style="408" customWidth="1"/>
    <col min="4355" max="4355" width="20.88671875" style="408" customWidth="1"/>
    <col min="4356" max="4357" width="20.44140625" style="408" customWidth="1"/>
    <col min="4358" max="4358" width="14.6640625" style="408" customWidth="1"/>
    <col min="4359" max="4359" width="14" style="408" customWidth="1"/>
    <col min="4360" max="4360" width="32.88671875" style="408" customWidth="1"/>
    <col min="4361" max="4361" width="11" style="408" customWidth="1"/>
    <col min="4362" max="4362" width="11.109375" style="408" customWidth="1"/>
    <col min="4363" max="4364" width="13.33203125" style="408" customWidth="1"/>
    <col min="4365" max="4365" width="13.88671875" style="408" customWidth="1"/>
    <col min="4366" max="4369" width="9.109375" style="408" customWidth="1"/>
    <col min="4370" max="4608" width="8.88671875" style="408"/>
    <col min="4609" max="4609" width="46.109375" style="408" customWidth="1"/>
    <col min="4610" max="4610" width="30.6640625" style="408" customWidth="1"/>
    <col min="4611" max="4611" width="20.88671875" style="408" customWidth="1"/>
    <col min="4612" max="4613" width="20.44140625" style="408" customWidth="1"/>
    <col min="4614" max="4614" width="14.6640625" style="408" customWidth="1"/>
    <col min="4615" max="4615" width="14" style="408" customWidth="1"/>
    <col min="4616" max="4616" width="32.88671875" style="408" customWidth="1"/>
    <col min="4617" max="4617" width="11" style="408" customWidth="1"/>
    <col min="4618" max="4618" width="11.109375" style="408" customWidth="1"/>
    <col min="4619" max="4620" width="13.33203125" style="408" customWidth="1"/>
    <col min="4621" max="4621" width="13.88671875" style="408" customWidth="1"/>
    <col min="4622" max="4625" width="9.109375" style="408" customWidth="1"/>
    <col min="4626" max="4864" width="8.88671875" style="408"/>
    <col min="4865" max="4865" width="46.109375" style="408" customWidth="1"/>
    <col min="4866" max="4866" width="30.6640625" style="408" customWidth="1"/>
    <col min="4867" max="4867" width="20.88671875" style="408" customWidth="1"/>
    <col min="4868" max="4869" width="20.44140625" style="408" customWidth="1"/>
    <col min="4870" max="4870" width="14.6640625" style="408" customWidth="1"/>
    <col min="4871" max="4871" width="14" style="408" customWidth="1"/>
    <col min="4872" max="4872" width="32.88671875" style="408" customWidth="1"/>
    <col min="4873" max="4873" width="11" style="408" customWidth="1"/>
    <col min="4874" max="4874" width="11.109375" style="408" customWidth="1"/>
    <col min="4875" max="4876" width="13.33203125" style="408" customWidth="1"/>
    <col min="4877" max="4877" width="13.88671875" style="408" customWidth="1"/>
    <col min="4878" max="4881" width="9.109375" style="408" customWidth="1"/>
    <col min="4882" max="5120" width="8.88671875" style="408"/>
    <col min="5121" max="5121" width="46.109375" style="408" customWidth="1"/>
    <col min="5122" max="5122" width="30.6640625" style="408" customWidth="1"/>
    <col min="5123" max="5123" width="20.88671875" style="408" customWidth="1"/>
    <col min="5124" max="5125" width="20.44140625" style="408" customWidth="1"/>
    <col min="5126" max="5126" width="14.6640625" style="408" customWidth="1"/>
    <col min="5127" max="5127" width="14" style="408" customWidth="1"/>
    <col min="5128" max="5128" width="32.88671875" style="408" customWidth="1"/>
    <col min="5129" max="5129" width="11" style="408" customWidth="1"/>
    <col min="5130" max="5130" width="11.109375" style="408" customWidth="1"/>
    <col min="5131" max="5132" width="13.33203125" style="408" customWidth="1"/>
    <col min="5133" max="5133" width="13.88671875" style="408" customWidth="1"/>
    <col min="5134" max="5137" width="9.109375" style="408" customWidth="1"/>
    <col min="5138" max="5376" width="8.88671875" style="408"/>
    <col min="5377" max="5377" width="46.109375" style="408" customWidth="1"/>
    <col min="5378" max="5378" width="30.6640625" style="408" customWidth="1"/>
    <col min="5379" max="5379" width="20.88671875" style="408" customWidth="1"/>
    <col min="5380" max="5381" width="20.44140625" style="408" customWidth="1"/>
    <col min="5382" max="5382" width="14.6640625" style="408" customWidth="1"/>
    <col min="5383" max="5383" width="14" style="408" customWidth="1"/>
    <col min="5384" max="5384" width="32.88671875" style="408" customWidth="1"/>
    <col min="5385" max="5385" width="11" style="408" customWidth="1"/>
    <col min="5386" max="5386" width="11.109375" style="408" customWidth="1"/>
    <col min="5387" max="5388" width="13.33203125" style="408" customWidth="1"/>
    <col min="5389" max="5389" width="13.88671875" style="408" customWidth="1"/>
    <col min="5390" max="5393" width="9.109375" style="408" customWidth="1"/>
    <col min="5394" max="5632" width="8.88671875" style="408"/>
    <col min="5633" max="5633" width="46.109375" style="408" customWidth="1"/>
    <col min="5634" max="5634" width="30.6640625" style="408" customWidth="1"/>
    <col min="5635" max="5635" width="20.88671875" style="408" customWidth="1"/>
    <col min="5636" max="5637" width="20.44140625" style="408" customWidth="1"/>
    <col min="5638" max="5638" width="14.6640625" style="408" customWidth="1"/>
    <col min="5639" max="5639" width="14" style="408" customWidth="1"/>
    <col min="5640" max="5640" width="32.88671875" style="408" customWidth="1"/>
    <col min="5641" max="5641" width="11" style="408" customWidth="1"/>
    <col min="5642" max="5642" width="11.109375" style="408" customWidth="1"/>
    <col min="5643" max="5644" width="13.33203125" style="408" customWidth="1"/>
    <col min="5645" max="5645" width="13.88671875" style="408" customWidth="1"/>
    <col min="5646" max="5649" width="9.109375" style="408" customWidth="1"/>
    <col min="5650" max="5888" width="8.88671875" style="408"/>
    <col min="5889" max="5889" width="46.109375" style="408" customWidth="1"/>
    <col min="5890" max="5890" width="30.6640625" style="408" customWidth="1"/>
    <col min="5891" max="5891" width="20.88671875" style="408" customWidth="1"/>
    <col min="5892" max="5893" width="20.44140625" style="408" customWidth="1"/>
    <col min="5894" max="5894" width="14.6640625" style="408" customWidth="1"/>
    <col min="5895" max="5895" width="14" style="408" customWidth="1"/>
    <col min="5896" max="5896" width="32.88671875" style="408" customWidth="1"/>
    <col min="5897" max="5897" width="11" style="408" customWidth="1"/>
    <col min="5898" max="5898" width="11.109375" style="408" customWidth="1"/>
    <col min="5899" max="5900" width="13.33203125" style="408" customWidth="1"/>
    <col min="5901" max="5901" width="13.88671875" style="408" customWidth="1"/>
    <col min="5902" max="5905" width="9.109375" style="408" customWidth="1"/>
    <col min="5906" max="6144" width="8.88671875" style="408"/>
    <col min="6145" max="6145" width="46.109375" style="408" customWidth="1"/>
    <col min="6146" max="6146" width="30.6640625" style="408" customWidth="1"/>
    <col min="6147" max="6147" width="20.88671875" style="408" customWidth="1"/>
    <col min="6148" max="6149" width="20.44140625" style="408" customWidth="1"/>
    <col min="6150" max="6150" width="14.6640625" style="408" customWidth="1"/>
    <col min="6151" max="6151" width="14" style="408" customWidth="1"/>
    <col min="6152" max="6152" width="32.88671875" style="408" customWidth="1"/>
    <col min="6153" max="6153" width="11" style="408" customWidth="1"/>
    <col min="6154" max="6154" width="11.109375" style="408" customWidth="1"/>
    <col min="6155" max="6156" width="13.33203125" style="408" customWidth="1"/>
    <col min="6157" max="6157" width="13.88671875" style="408" customWidth="1"/>
    <col min="6158" max="6161" width="9.109375" style="408" customWidth="1"/>
    <col min="6162" max="6400" width="8.88671875" style="408"/>
    <col min="6401" max="6401" width="46.109375" style="408" customWidth="1"/>
    <col min="6402" max="6402" width="30.6640625" style="408" customWidth="1"/>
    <col min="6403" max="6403" width="20.88671875" style="408" customWidth="1"/>
    <col min="6404" max="6405" width="20.44140625" style="408" customWidth="1"/>
    <col min="6406" max="6406" width="14.6640625" style="408" customWidth="1"/>
    <col min="6407" max="6407" width="14" style="408" customWidth="1"/>
    <col min="6408" max="6408" width="32.88671875" style="408" customWidth="1"/>
    <col min="6409" max="6409" width="11" style="408" customWidth="1"/>
    <col min="6410" max="6410" width="11.109375" style="408" customWidth="1"/>
    <col min="6411" max="6412" width="13.33203125" style="408" customWidth="1"/>
    <col min="6413" max="6413" width="13.88671875" style="408" customWidth="1"/>
    <col min="6414" max="6417" width="9.109375" style="408" customWidth="1"/>
    <col min="6418" max="6656" width="8.88671875" style="408"/>
    <col min="6657" max="6657" width="46.109375" style="408" customWidth="1"/>
    <col min="6658" max="6658" width="30.6640625" style="408" customWidth="1"/>
    <col min="6659" max="6659" width="20.88671875" style="408" customWidth="1"/>
    <col min="6660" max="6661" width="20.44140625" style="408" customWidth="1"/>
    <col min="6662" max="6662" width="14.6640625" style="408" customWidth="1"/>
    <col min="6663" max="6663" width="14" style="408" customWidth="1"/>
    <col min="6664" max="6664" width="32.88671875" style="408" customWidth="1"/>
    <col min="6665" max="6665" width="11" style="408" customWidth="1"/>
    <col min="6666" max="6666" width="11.109375" style="408" customWidth="1"/>
    <col min="6667" max="6668" width="13.33203125" style="408" customWidth="1"/>
    <col min="6669" max="6669" width="13.88671875" style="408" customWidth="1"/>
    <col min="6670" max="6673" width="9.109375" style="408" customWidth="1"/>
    <col min="6674" max="6912" width="8.88671875" style="408"/>
    <col min="6913" max="6913" width="46.109375" style="408" customWidth="1"/>
    <col min="6914" max="6914" width="30.6640625" style="408" customWidth="1"/>
    <col min="6915" max="6915" width="20.88671875" style="408" customWidth="1"/>
    <col min="6916" max="6917" width="20.44140625" style="408" customWidth="1"/>
    <col min="6918" max="6918" width="14.6640625" style="408" customWidth="1"/>
    <col min="6919" max="6919" width="14" style="408" customWidth="1"/>
    <col min="6920" max="6920" width="32.88671875" style="408" customWidth="1"/>
    <col min="6921" max="6921" width="11" style="408" customWidth="1"/>
    <col min="6922" max="6922" width="11.109375" style="408" customWidth="1"/>
    <col min="6923" max="6924" width="13.33203125" style="408" customWidth="1"/>
    <col min="6925" max="6925" width="13.88671875" style="408" customWidth="1"/>
    <col min="6926" max="6929" width="9.109375" style="408" customWidth="1"/>
    <col min="6930" max="7168" width="8.88671875" style="408"/>
    <col min="7169" max="7169" width="46.109375" style="408" customWidth="1"/>
    <col min="7170" max="7170" width="30.6640625" style="408" customWidth="1"/>
    <col min="7171" max="7171" width="20.88671875" style="408" customWidth="1"/>
    <col min="7172" max="7173" width="20.44140625" style="408" customWidth="1"/>
    <col min="7174" max="7174" width="14.6640625" style="408" customWidth="1"/>
    <col min="7175" max="7175" width="14" style="408" customWidth="1"/>
    <col min="7176" max="7176" width="32.88671875" style="408" customWidth="1"/>
    <col min="7177" max="7177" width="11" style="408" customWidth="1"/>
    <col min="7178" max="7178" width="11.109375" style="408" customWidth="1"/>
    <col min="7179" max="7180" width="13.33203125" style="408" customWidth="1"/>
    <col min="7181" max="7181" width="13.88671875" style="408" customWidth="1"/>
    <col min="7182" max="7185" width="9.109375" style="408" customWidth="1"/>
    <col min="7186" max="7424" width="8.88671875" style="408"/>
    <col min="7425" max="7425" width="46.109375" style="408" customWidth="1"/>
    <col min="7426" max="7426" width="30.6640625" style="408" customWidth="1"/>
    <col min="7427" max="7427" width="20.88671875" style="408" customWidth="1"/>
    <col min="7428" max="7429" width="20.44140625" style="408" customWidth="1"/>
    <col min="7430" max="7430" width="14.6640625" style="408" customWidth="1"/>
    <col min="7431" max="7431" width="14" style="408" customWidth="1"/>
    <col min="7432" max="7432" width="32.88671875" style="408" customWidth="1"/>
    <col min="7433" max="7433" width="11" style="408" customWidth="1"/>
    <col min="7434" max="7434" width="11.109375" style="408" customWidth="1"/>
    <col min="7435" max="7436" width="13.33203125" style="408" customWidth="1"/>
    <col min="7437" max="7437" width="13.88671875" style="408" customWidth="1"/>
    <col min="7438" max="7441" width="9.109375" style="408" customWidth="1"/>
    <col min="7442" max="7680" width="8.88671875" style="408"/>
    <col min="7681" max="7681" width="46.109375" style="408" customWidth="1"/>
    <col min="7682" max="7682" width="30.6640625" style="408" customWidth="1"/>
    <col min="7683" max="7683" width="20.88671875" style="408" customWidth="1"/>
    <col min="7684" max="7685" width="20.44140625" style="408" customWidth="1"/>
    <col min="7686" max="7686" width="14.6640625" style="408" customWidth="1"/>
    <col min="7687" max="7687" width="14" style="408" customWidth="1"/>
    <col min="7688" max="7688" width="32.88671875" style="408" customWidth="1"/>
    <col min="7689" max="7689" width="11" style="408" customWidth="1"/>
    <col min="7690" max="7690" width="11.109375" style="408" customWidth="1"/>
    <col min="7691" max="7692" width="13.33203125" style="408" customWidth="1"/>
    <col min="7693" max="7693" width="13.88671875" style="408" customWidth="1"/>
    <col min="7694" max="7697" width="9.109375" style="408" customWidth="1"/>
    <col min="7698" max="7936" width="8.88671875" style="408"/>
    <col min="7937" max="7937" width="46.109375" style="408" customWidth="1"/>
    <col min="7938" max="7938" width="30.6640625" style="408" customWidth="1"/>
    <col min="7939" max="7939" width="20.88671875" style="408" customWidth="1"/>
    <col min="7940" max="7941" width="20.44140625" style="408" customWidth="1"/>
    <col min="7942" max="7942" width="14.6640625" style="408" customWidth="1"/>
    <col min="7943" max="7943" width="14" style="408" customWidth="1"/>
    <col min="7944" max="7944" width="32.88671875" style="408" customWidth="1"/>
    <col min="7945" max="7945" width="11" style="408" customWidth="1"/>
    <col min="7946" max="7946" width="11.109375" style="408" customWidth="1"/>
    <col min="7947" max="7948" width="13.33203125" style="408" customWidth="1"/>
    <col min="7949" max="7949" width="13.88671875" style="408" customWidth="1"/>
    <col min="7950" max="7953" width="9.109375" style="408" customWidth="1"/>
    <col min="7954" max="8192" width="8.88671875" style="408"/>
    <col min="8193" max="8193" width="46.109375" style="408" customWidth="1"/>
    <col min="8194" max="8194" width="30.6640625" style="408" customWidth="1"/>
    <col min="8195" max="8195" width="20.88671875" style="408" customWidth="1"/>
    <col min="8196" max="8197" width="20.44140625" style="408" customWidth="1"/>
    <col min="8198" max="8198" width="14.6640625" style="408" customWidth="1"/>
    <col min="8199" max="8199" width="14" style="408" customWidth="1"/>
    <col min="8200" max="8200" width="32.88671875" style="408" customWidth="1"/>
    <col min="8201" max="8201" width="11" style="408" customWidth="1"/>
    <col min="8202" max="8202" width="11.109375" style="408" customWidth="1"/>
    <col min="8203" max="8204" width="13.33203125" style="408" customWidth="1"/>
    <col min="8205" max="8205" width="13.88671875" style="408" customWidth="1"/>
    <col min="8206" max="8209" width="9.109375" style="408" customWidth="1"/>
    <col min="8210" max="8448" width="8.88671875" style="408"/>
    <col min="8449" max="8449" width="46.109375" style="408" customWidth="1"/>
    <col min="8450" max="8450" width="30.6640625" style="408" customWidth="1"/>
    <col min="8451" max="8451" width="20.88671875" style="408" customWidth="1"/>
    <col min="8452" max="8453" width="20.44140625" style="408" customWidth="1"/>
    <col min="8454" max="8454" width="14.6640625" style="408" customWidth="1"/>
    <col min="8455" max="8455" width="14" style="408" customWidth="1"/>
    <col min="8456" max="8456" width="32.88671875" style="408" customWidth="1"/>
    <col min="8457" max="8457" width="11" style="408" customWidth="1"/>
    <col min="8458" max="8458" width="11.109375" style="408" customWidth="1"/>
    <col min="8459" max="8460" width="13.33203125" style="408" customWidth="1"/>
    <col min="8461" max="8461" width="13.88671875" style="408" customWidth="1"/>
    <col min="8462" max="8465" width="9.109375" style="408" customWidth="1"/>
    <col min="8466" max="8704" width="8.88671875" style="408"/>
    <col min="8705" max="8705" width="46.109375" style="408" customWidth="1"/>
    <col min="8706" max="8706" width="30.6640625" style="408" customWidth="1"/>
    <col min="8707" max="8707" width="20.88671875" style="408" customWidth="1"/>
    <col min="8708" max="8709" width="20.44140625" style="408" customWidth="1"/>
    <col min="8710" max="8710" width="14.6640625" style="408" customWidth="1"/>
    <col min="8711" max="8711" width="14" style="408" customWidth="1"/>
    <col min="8712" max="8712" width="32.88671875" style="408" customWidth="1"/>
    <col min="8713" max="8713" width="11" style="408" customWidth="1"/>
    <col min="8714" max="8714" width="11.109375" style="408" customWidth="1"/>
    <col min="8715" max="8716" width="13.33203125" style="408" customWidth="1"/>
    <col min="8717" max="8717" width="13.88671875" style="408" customWidth="1"/>
    <col min="8718" max="8721" width="9.109375" style="408" customWidth="1"/>
    <col min="8722" max="8960" width="8.88671875" style="408"/>
    <col min="8961" max="8961" width="46.109375" style="408" customWidth="1"/>
    <col min="8962" max="8962" width="30.6640625" style="408" customWidth="1"/>
    <col min="8963" max="8963" width="20.88671875" style="408" customWidth="1"/>
    <col min="8964" max="8965" width="20.44140625" style="408" customWidth="1"/>
    <col min="8966" max="8966" width="14.6640625" style="408" customWidth="1"/>
    <col min="8967" max="8967" width="14" style="408" customWidth="1"/>
    <col min="8968" max="8968" width="32.88671875" style="408" customWidth="1"/>
    <col min="8969" max="8969" width="11" style="408" customWidth="1"/>
    <col min="8970" max="8970" width="11.109375" style="408" customWidth="1"/>
    <col min="8971" max="8972" width="13.33203125" style="408" customWidth="1"/>
    <col min="8973" max="8973" width="13.88671875" style="408" customWidth="1"/>
    <col min="8974" max="8977" width="9.109375" style="408" customWidth="1"/>
    <col min="8978" max="9216" width="8.88671875" style="408"/>
    <col min="9217" max="9217" width="46.109375" style="408" customWidth="1"/>
    <col min="9218" max="9218" width="30.6640625" style="408" customWidth="1"/>
    <col min="9219" max="9219" width="20.88671875" style="408" customWidth="1"/>
    <col min="9220" max="9221" width="20.44140625" style="408" customWidth="1"/>
    <col min="9222" max="9222" width="14.6640625" style="408" customWidth="1"/>
    <col min="9223" max="9223" width="14" style="408" customWidth="1"/>
    <col min="9224" max="9224" width="32.88671875" style="408" customWidth="1"/>
    <col min="9225" max="9225" width="11" style="408" customWidth="1"/>
    <col min="9226" max="9226" width="11.109375" style="408" customWidth="1"/>
    <col min="9227" max="9228" width="13.33203125" style="408" customWidth="1"/>
    <col min="9229" max="9229" width="13.88671875" style="408" customWidth="1"/>
    <col min="9230" max="9233" width="9.109375" style="408" customWidth="1"/>
    <col min="9234" max="9472" width="8.88671875" style="408"/>
    <col min="9473" max="9473" width="46.109375" style="408" customWidth="1"/>
    <col min="9474" max="9474" width="30.6640625" style="408" customWidth="1"/>
    <col min="9475" max="9475" width="20.88671875" style="408" customWidth="1"/>
    <col min="9476" max="9477" width="20.44140625" style="408" customWidth="1"/>
    <col min="9478" max="9478" width="14.6640625" style="408" customWidth="1"/>
    <col min="9479" max="9479" width="14" style="408" customWidth="1"/>
    <col min="9480" max="9480" width="32.88671875" style="408" customWidth="1"/>
    <col min="9481" max="9481" width="11" style="408" customWidth="1"/>
    <col min="9482" max="9482" width="11.109375" style="408" customWidth="1"/>
    <col min="9483" max="9484" width="13.33203125" style="408" customWidth="1"/>
    <col min="9485" max="9485" width="13.88671875" style="408" customWidth="1"/>
    <col min="9486" max="9489" width="9.109375" style="408" customWidth="1"/>
    <col min="9490" max="9728" width="8.88671875" style="408"/>
    <col min="9729" max="9729" width="46.109375" style="408" customWidth="1"/>
    <col min="9730" max="9730" width="30.6640625" style="408" customWidth="1"/>
    <col min="9731" max="9731" width="20.88671875" style="408" customWidth="1"/>
    <col min="9732" max="9733" width="20.44140625" style="408" customWidth="1"/>
    <col min="9734" max="9734" width="14.6640625" style="408" customWidth="1"/>
    <col min="9735" max="9735" width="14" style="408" customWidth="1"/>
    <col min="9736" max="9736" width="32.88671875" style="408" customWidth="1"/>
    <col min="9737" max="9737" width="11" style="408" customWidth="1"/>
    <col min="9738" max="9738" width="11.109375" style="408" customWidth="1"/>
    <col min="9739" max="9740" width="13.33203125" style="408" customWidth="1"/>
    <col min="9741" max="9741" width="13.88671875" style="408" customWidth="1"/>
    <col min="9742" max="9745" width="9.109375" style="408" customWidth="1"/>
    <col min="9746" max="9984" width="8.88671875" style="408"/>
    <col min="9985" max="9985" width="46.109375" style="408" customWidth="1"/>
    <col min="9986" max="9986" width="30.6640625" style="408" customWidth="1"/>
    <col min="9987" max="9987" width="20.88671875" style="408" customWidth="1"/>
    <col min="9988" max="9989" width="20.44140625" style="408" customWidth="1"/>
    <col min="9990" max="9990" width="14.6640625" style="408" customWidth="1"/>
    <col min="9991" max="9991" width="14" style="408" customWidth="1"/>
    <col min="9992" max="9992" width="32.88671875" style="408" customWidth="1"/>
    <col min="9993" max="9993" width="11" style="408" customWidth="1"/>
    <col min="9994" max="9994" width="11.109375" style="408" customWidth="1"/>
    <col min="9995" max="9996" width="13.33203125" style="408" customWidth="1"/>
    <col min="9997" max="9997" width="13.88671875" style="408" customWidth="1"/>
    <col min="9998" max="10001" width="9.109375" style="408" customWidth="1"/>
    <col min="10002" max="10240" width="8.88671875" style="408"/>
    <col min="10241" max="10241" width="46.109375" style="408" customWidth="1"/>
    <col min="10242" max="10242" width="30.6640625" style="408" customWidth="1"/>
    <col min="10243" max="10243" width="20.88671875" style="408" customWidth="1"/>
    <col min="10244" max="10245" width="20.44140625" style="408" customWidth="1"/>
    <col min="10246" max="10246" width="14.6640625" style="408" customWidth="1"/>
    <col min="10247" max="10247" width="14" style="408" customWidth="1"/>
    <col min="10248" max="10248" width="32.88671875" style="408" customWidth="1"/>
    <col min="10249" max="10249" width="11" style="408" customWidth="1"/>
    <col min="10250" max="10250" width="11.109375" style="408" customWidth="1"/>
    <col min="10251" max="10252" width="13.33203125" style="408" customWidth="1"/>
    <col min="10253" max="10253" width="13.88671875" style="408" customWidth="1"/>
    <col min="10254" max="10257" width="9.109375" style="408" customWidth="1"/>
    <col min="10258" max="10496" width="8.88671875" style="408"/>
    <col min="10497" max="10497" width="46.109375" style="408" customWidth="1"/>
    <col min="10498" max="10498" width="30.6640625" style="408" customWidth="1"/>
    <col min="10499" max="10499" width="20.88671875" style="408" customWidth="1"/>
    <col min="10500" max="10501" width="20.44140625" style="408" customWidth="1"/>
    <col min="10502" max="10502" width="14.6640625" style="408" customWidth="1"/>
    <col min="10503" max="10503" width="14" style="408" customWidth="1"/>
    <col min="10504" max="10504" width="32.88671875" style="408" customWidth="1"/>
    <col min="10505" max="10505" width="11" style="408" customWidth="1"/>
    <col min="10506" max="10506" width="11.109375" style="408" customWidth="1"/>
    <col min="10507" max="10508" width="13.33203125" style="408" customWidth="1"/>
    <col min="10509" max="10509" width="13.88671875" style="408" customWidth="1"/>
    <col min="10510" max="10513" width="9.109375" style="408" customWidth="1"/>
    <col min="10514" max="10752" width="8.88671875" style="408"/>
    <col min="10753" max="10753" width="46.109375" style="408" customWidth="1"/>
    <col min="10754" max="10754" width="30.6640625" style="408" customWidth="1"/>
    <col min="10755" max="10755" width="20.88671875" style="408" customWidth="1"/>
    <col min="10756" max="10757" width="20.44140625" style="408" customWidth="1"/>
    <col min="10758" max="10758" width="14.6640625" style="408" customWidth="1"/>
    <col min="10759" max="10759" width="14" style="408" customWidth="1"/>
    <col min="10760" max="10760" width="32.88671875" style="408" customWidth="1"/>
    <col min="10761" max="10761" width="11" style="408" customWidth="1"/>
    <col min="10762" max="10762" width="11.109375" style="408" customWidth="1"/>
    <col min="10763" max="10764" width="13.33203125" style="408" customWidth="1"/>
    <col min="10765" max="10765" width="13.88671875" style="408" customWidth="1"/>
    <col min="10766" max="10769" width="9.109375" style="408" customWidth="1"/>
    <col min="10770" max="11008" width="8.88671875" style="408"/>
    <col min="11009" max="11009" width="46.109375" style="408" customWidth="1"/>
    <col min="11010" max="11010" width="30.6640625" style="408" customWidth="1"/>
    <col min="11011" max="11011" width="20.88671875" style="408" customWidth="1"/>
    <col min="11012" max="11013" width="20.44140625" style="408" customWidth="1"/>
    <col min="11014" max="11014" width="14.6640625" style="408" customWidth="1"/>
    <col min="11015" max="11015" width="14" style="408" customWidth="1"/>
    <col min="11016" max="11016" width="32.88671875" style="408" customWidth="1"/>
    <col min="11017" max="11017" width="11" style="408" customWidth="1"/>
    <col min="11018" max="11018" width="11.109375" style="408" customWidth="1"/>
    <col min="11019" max="11020" width="13.33203125" style="408" customWidth="1"/>
    <col min="11021" max="11021" width="13.88671875" style="408" customWidth="1"/>
    <col min="11022" max="11025" width="9.109375" style="408" customWidth="1"/>
    <col min="11026" max="11264" width="8.88671875" style="408"/>
    <col min="11265" max="11265" width="46.109375" style="408" customWidth="1"/>
    <col min="11266" max="11266" width="30.6640625" style="408" customWidth="1"/>
    <col min="11267" max="11267" width="20.88671875" style="408" customWidth="1"/>
    <col min="11268" max="11269" width="20.44140625" style="408" customWidth="1"/>
    <col min="11270" max="11270" width="14.6640625" style="408" customWidth="1"/>
    <col min="11271" max="11271" width="14" style="408" customWidth="1"/>
    <col min="11272" max="11272" width="32.88671875" style="408" customWidth="1"/>
    <col min="11273" max="11273" width="11" style="408" customWidth="1"/>
    <col min="11274" max="11274" width="11.109375" style="408" customWidth="1"/>
    <col min="11275" max="11276" width="13.33203125" style="408" customWidth="1"/>
    <col min="11277" max="11277" width="13.88671875" style="408" customWidth="1"/>
    <col min="11278" max="11281" width="9.109375" style="408" customWidth="1"/>
    <col min="11282" max="11520" width="8.88671875" style="408"/>
    <col min="11521" max="11521" width="46.109375" style="408" customWidth="1"/>
    <col min="11522" max="11522" width="30.6640625" style="408" customWidth="1"/>
    <col min="11523" max="11523" width="20.88671875" style="408" customWidth="1"/>
    <col min="11524" max="11525" width="20.44140625" style="408" customWidth="1"/>
    <col min="11526" max="11526" width="14.6640625" style="408" customWidth="1"/>
    <col min="11527" max="11527" width="14" style="408" customWidth="1"/>
    <col min="11528" max="11528" width="32.88671875" style="408" customWidth="1"/>
    <col min="11529" max="11529" width="11" style="408" customWidth="1"/>
    <col min="11530" max="11530" width="11.109375" style="408" customWidth="1"/>
    <col min="11531" max="11532" width="13.33203125" style="408" customWidth="1"/>
    <col min="11533" max="11533" width="13.88671875" style="408" customWidth="1"/>
    <col min="11534" max="11537" width="9.109375" style="408" customWidth="1"/>
    <col min="11538" max="11776" width="8.88671875" style="408"/>
    <col min="11777" max="11777" width="46.109375" style="408" customWidth="1"/>
    <col min="11778" max="11778" width="30.6640625" style="408" customWidth="1"/>
    <col min="11779" max="11779" width="20.88671875" style="408" customWidth="1"/>
    <col min="11780" max="11781" width="20.44140625" style="408" customWidth="1"/>
    <col min="11782" max="11782" width="14.6640625" style="408" customWidth="1"/>
    <col min="11783" max="11783" width="14" style="408" customWidth="1"/>
    <col min="11784" max="11784" width="32.88671875" style="408" customWidth="1"/>
    <col min="11785" max="11785" width="11" style="408" customWidth="1"/>
    <col min="11786" max="11786" width="11.109375" style="408" customWidth="1"/>
    <col min="11787" max="11788" width="13.33203125" style="408" customWidth="1"/>
    <col min="11789" max="11789" width="13.88671875" style="408" customWidth="1"/>
    <col min="11790" max="11793" width="9.109375" style="408" customWidth="1"/>
    <col min="11794" max="12032" width="8.88671875" style="408"/>
    <col min="12033" max="12033" width="46.109375" style="408" customWidth="1"/>
    <col min="12034" max="12034" width="30.6640625" style="408" customWidth="1"/>
    <col min="12035" max="12035" width="20.88671875" style="408" customWidth="1"/>
    <col min="12036" max="12037" width="20.44140625" style="408" customWidth="1"/>
    <col min="12038" max="12038" width="14.6640625" style="408" customWidth="1"/>
    <col min="12039" max="12039" width="14" style="408" customWidth="1"/>
    <col min="12040" max="12040" width="32.88671875" style="408" customWidth="1"/>
    <col min="12041" max="12041" width="11" style="408" customWidth="1"/>
    <col min="12042" max="12042" width="11.109375" style="408" customWidth="1"/>
    <col min="12043" max="12044" width="13.33203125" style="408" customWidth="1"/>
    <col min="12045" max="12045" width="13.88671875" style="408" customWidth="1"/>
    <col min="12046" max="12049" width="9.109375" style="408" customWidth="1"/>
    <col min="12050" max="12288" width="8.88671875" style="408"/>
    <col min="12289" max="12289" width="46.109375" style="408" customWidth="1"/>
    <col min="12290" max="12290" width="30.6640625" style="408" customWidth="1"/>
    <col min="12291" max="12291" width="20.88671875" style="408" customWidth="1"/>
    <col min="12292" max="12293" width="20.44140625" style="408" customWidth="1"/>
    <col min="12294" max="12294" width="14.6640625" style="408" customWidth="1"/>
    <col min="12295" max="12295" width="14" style="408" customWidth="1"/>
    <col min="12296" max="12296" width="32.88671875" style="408" customWidth="1"/>
    <col min="12297" max="12297" width="11" style="408" customWidth="1"/>
    <col min="12298" max="12298" width="11.109375" style="408" customWidth="1"/>
    <col min="12299" max="12300" width="13.33203125" style="408" customWidth="1"/>
    <col min="12301" max="12301" width="13.88671875" style="408" customWidth="1"/>
    <col min="12302" max="12305" width="9.109375" style="408" customWidth="1"/>
    <col min="12306" max="12544" width="8.88671875" style="408"/>
    <col min="12545" max="12545" width="46.109375" style="408" customWidth="1"/>
    <col min="12546" max="12546" width="30.6640625" style="408" customWidth="1"/>
    <col min="12547" max="12547" width="20.88671875" style="408" customWidth="1"/>
    <col min="12548" max="12549" width="20.44140625" style="408" customWidth="1"/>
    <col min="12550" max="12550" width="14.6640625" style="408" customWidth="1"/>
    <col min="12551" max="12551" width="14" style="408" customWidth="1"/>
    <col min="12552" max="12552" width="32.88671875" style="408" customWidth="1"/>
    <col min="12553" max="12553" width="11" style="408" customWidth="1"/>
    <col min="12554" max="12554" width="11.109375" style="408" customWidth="1"/>
    <col min="12555" max="12556" width="13.33203125" style="408" customWidth="1"/>
    <col min="12557" max="12557" width="13.88671875" style="408" customWidth="1"/>
    <col min="12558" max="12561" width="9.109375" style="408" customWidth="1"/>
    <col min="12562" max="12800" width="8.88671875" style="408"/>
    <col min="12801" max="12801" width="46.109375" style="408" customWidth="1"/>
    <col min="12802" max="12802" width="30.6640625" style="408" customWidth="1"/>
    <col min="12803" max="12803" width="20.88671875" style="408" customWidth="1"/>
    <col min="12804" max="12805" width="20.44140625" style="408" customWidth="1"/>
    <col min="12806" max="12806" width="14.6640625" style="408" customWidth="1"/>
    <col min="12807" max="12807" width="14" style="408" customWidth="1"/>
    <col min="12808" max="12808" width="32.88671875" style="408" customWidth="1"/>
    <col min="12809" max="12809" width="11" style="408" customWidth="1"/>
    <col min="12810" max="12810" width="11.109375" style="408" customWidth="1"/>
    <col min="12811" max="12812" width="13.33203125" style="408" customWidth="1"/>
    <col min="12813" max="12813" width="13.88671875" style="408" customWidth="1"/>
    <col min="12814" max="12817" width="9.109375" style="408" customWidth="1"/>
    <col min="12818" max="13056" width="8.88671875" style="408"/>
    <col min="13057" max="13057" width="46.109375" style="408" customWidth="1"/>
    <col min="13058" max="13058" width="30.6640625" style="408" customWidth="1"/>
    <col min="13059" max="13059" width="20.88671875" style="408" customWidth="1"/>
    <col min="13060" max="13061" width="20.44140625" style="408" customWidth="1"/>
    <col min="13062" max="13062" width="14.6640625" style="408" customWidth="1"/>
    <col min="13063" max="13063" width="14" style="408" customWidth="1"/>
    <col min="13064" max="13064" width="32.88671875" style="408" customWidth="1"/>
    <col min="13065" max="13065" width="11" style="408" customWidth="1"/>
    <col min="13066" max="13066" width="11.109375" style="408" customWidth="1"/>
    <col min="13067" max="13068" width="13.33203125" style="408" customWidth="1"/>
    <col min="13069" max="13069" width="13.88671875" style="408" customWidth="1"/>
    <col min="13070" max="13073" width="9.109375" style="408" customWidth="1"/>
    <col min="13074" max="13312" width="8.88671875" style="408"/>
    <col min="13313" max="13313" width="46.109375" style="408" customWidth="1"/>
    <col min="13314" max="13314" width="30.6640625" style="408" customWidth="1"/>
    <col min="13315" max="13315" width="20.88671875" style="408" customWidth="1"/>
    <col min="13316" max="13317" width="20.44140625" style="408" customWidth="1"/>
    <col min="13318" max="13318" width="14.6640625" style="408" customWidth="1"/>
    <col min="13319" max="13319" width="14" style="408" customWidth="1"/>
    <col min="13320" max="13320" width="32.88671875" style="408" customWidth="1"/>
    <col min="13321" max="13321" width="11" style="408" customWidth="1"/>
    <col min="13322" max="13322" width="11.109375" style="408" customWidth="1"/>
    <col min="13323" max="13324" width="13.33203125" style="408" customWidth="1"/>
    <col min="13325" max="13325" width="13.88671875" style="408" customWidth="1"/>
    <col min="13326" max="13329" width="9.109375" style="408" customWidth="1"/>
    <col min="13330" max="13568" width="8.88671875" style="408"/>
    <col min="13569" max="13569" width="46.109375" style="408" customWidth="1"/>
    <col min="13570" max="13570" width="30.6640625" style="408" customWidth="1"/>
    <col min="13571" max="13571" width="20.88671875" style="408" customWidth="1"/>
    <col min="13572" max="13573" width="20.44140625" style="408" customWidth="1"/>
    <col min="13574" max="13574" width="14.6640625" style="408" customWidth="1"/>
    <col min="13575" max="13575" width="14" style="408" customWidth="1"/>
    <col min="13576" max="13576" width="32.88671875" style="408" customWidth="1"/>
    <col min="13577" max="13577" width="11" style="408" customWidth="1"/>
    <col min="13578" max="13578" width="11.109375" style="408" customWidth="1"/>
    <col min="13579" max="13580" width="13.33203125" style="408" customWidth="1"/>
    <col min="13581" max="13581" width="13.88671875" style="408" customWidth="1"/>
    <col min="13582" max="13585" width="9.109375" style="408" customWidth="1"/>
    <col min="13586" max="13824" width="8.88671875" style="408"/>
    <col min="13825" max="13825" width="46.109375" style="408" customWidth="1"/>
    <col min="13826" max="13826" width="30.6640625" style="408" customWidth="1"/>
    <col min="13827" max="13827" width="20.88671875" style="408" customWidth="1"/>
    <col min="13828" max="13829" width="20.44140625" style="408" customWidth="1"/>
    <col min="13830" max="13830" width="14.6640625" style="408" customWidth="1"/>
    <col min="13831" max="13831" width="14" style="408" customWidth="1"/>
    <col min="13832" max="13832" width="32.88671875" style="408" customWidth="1"/>
    <col min="13833" max="13833" width="11" style="408" customWidth="1"/>
    <col min="13834" max="13834" width="11.109375" style="408" customWidth="1"/>
    <col min="13835" max="13836" width="13.33203125" style="408" customWidth="1"/>
    <col min="13837" max="13837" width="13.88671875" style="408" customWidth="1"/>
    <col min="13838" max="13841" width="9.109375" style="408" customWidth="1"/>
    <col min="13842" max="14080" width="8.88671875" style="408"/>
    <col min="14081" max="14081" width="46.109375" style="408" customWidth="1"/>
    <col min="14082" max="14082" width="30.6640625" style="408" customWidth="1"/>
    <col min="14083" max="14083" width="20.88671875" style="408" customWidth="1"/>
    <col min="14084" max="14085" width="20.44140625" style="408" customWidth="1"/>
    <col min="14086" max="14086" width="14.6640625" style="408" customWidth="1"/>
    <col min="14087" max="14087" width="14" style="408" customWidth="1"/>
    <col min="14088" max="14088" width="32.88671875" style="408" customWidth="1"/>
    <col min="14089" max="14089" width="11" style="408" customWidth="1"/>
    <col min="14090" max="14090" width="11.109375" style="408" customWidth="1"/>
    <col min="14091" max="14092" width="13.33203125" style="408" customWidth="1"/>
    <col min="14093" max="14093" width="13.88671875" style="408" customWidth="1"/>
    <col min="14094" max="14097" width="9.109375" style="408" customWidth="1"/>
    <col min="14098" max="14336" width="8.88671875" style="408"/>
    <col min="14337" max="14337" width="46.109375" style="408" customWidth="1"/>
    <col min="14338" max="14338" width="30.6640625" style="408" customWidth="1"/>
    <col min="14339" max="14339" width="20.88671875" style="408" customWidth="1"/>
    <col min="14340" max="14341" width="20.44140625" style="408" customWidth="1"/>
    <col min="14342" max="14342" width="14.6640625" style="408" customWidth="1"/>
    <col min="14343" max="14343" width="14" style="408" customWidth="1"/>
    <col min="14344" max="14344" width="32.88671875" style="408" customWidth="1"/>
    <col min="14345" max="14345" width="11" style="408" customWidth="1"/>
    <col min="14346" max="14346" width="11.109375" style="408" customWidth="1"/>
    <col min="14347" max="14348" width="13.33203125" style="408" customWidth="1"/>
    <col min="14349" max="14349" width="13.88671875" style="408" customWidth="1"/>
    <col min="14350" max="14353" width="9.109375" style="408" customWidth="1"/>
    <col min="14354" max="14592" width="8.88671875" style="408"/>
    <col min="14593" max="14593" width="46.109375" style="408" customWidth="1"/>
    <col min="14594" max="14594" width="30.6640625" style="408" customWidth="1"/>
    <col min="14595" max="14595" width="20.88671875" style="408" customWidth="1"/>
    <col min="14596" max="14597" width="20.44140625" style="408" customWidth="1"/>
    <col min="14598" max="14598" width="14.6640625" style="408" customWidth="1"/>
    <col min="14599" max="14599" width="14" style="408" customWidth="1"/>
    <col min="14600" max="14600" width="32.88671875" style="408" customWidth="1"/>
    <col min="14601" max="14601" width="11" style="408" customWidth="1"/>
    <col min="14602" max="14602" width="11.109375" style="408" customWidth="1"/>
    <col min="14603" max="14604" width="13.33203125" style="408" customWidth="1"/>
    <col min="14605" max="14605" width="13.88671875" style="408" customWidth="1"/>
    <col min="14606" max="14609" width="9.109375" style="408" customWidth="1"/>
    <col min="14610" max="14848" width="8.88671875" style="408"/>
    <col min="14849" max="14849" width="46.109375" style="408" customWidth="1"/>
    <col min="14850" max="14850" width="30.6640625" style="408" customWidth="1"/>
    <col min="14851" max="14851" width="20.88671875" style="408" customWidth="1"/>
    <col min="14852" max="14853" width="20.44140625" style="408" customWidth="1"/>
    <col min="14854" max="14854" width="14.6640625" style="408" customWidth="1"/>
    <col min="14855" max="14855" width="14" style="408" customWidth="1"/>
    <col min="14856" max="14856" width="32.88671875" style="408" customWidth="1"/>
    <col min="14857" max="14857" width="11" style="408" customWidth="1"/>
    <col min="14858" max="14858" width="11.109375" style="408" customWidth="1"/>
    <col min="14859" max="14860" width="13.33203125" style="408" customWidth="1"/>
    <col min="14861" max="14861" width="13.88671875" style="408" customWidth="1"/>
    <col min="14862" max="14865" width="9.109375" style="408" customWidth="1"/>
    <col min="14866" max="15104" width="8.88671875" style="408"/>
    <col min="15105" max="15105" width="46.109375" style="408" customWidth="1"/>
    <col min="15106" max="15106" width="30.6640625" style="408" customWidth="1"/>
    <col min="15107" max="15107" width="20.88671875" style="408" customWidth="1"/>
    <col min="15108" max="15109" width="20.44140625" style="408" customWidth="1"/>
    <col min="15110" max="15110" width="14.6640625" style="408" customWidth="1"/>
    <col min="15111" max="15111" width="14" style="408" customWidth="1"/>
    <col min="15112" max="15112" width="32.88671875" style="408" customWidth="1"/>
    <col min="15113" max="15113" width="11" style="408" customWidth="1"/>
    <col min="15114" max="15114" width="11.109375" style="408" customWidth="1"/>
    <col min="15115" max="15116" width="13.33203125" style="408" customWidth="1"/>
    <col min="15117" max="15117" width="13.88671875" style="408" customWidth="1"/>
    <col min="15118" max="15121" width="9.109375" style="408" customWidth="1"/>
    <col min="15122" max="15360" width="8.88671875" style="408"/>
    <col min="15361" max="15361" width="46.109375" style="408" customWidth="1"/>
    <col min="15362" max="15362" width="30.6640625" style="408" customWidth="1"/>
    <col min="15363" max="15363" width="20.88671875" style="408" customWidth="1"/>
    <col min="15364" max="15365" width="20.44140625" style="408" customWidth="1"/>
    <col min="15366" max="15366" width="14.6640625" style="408" customWidth="1"/>
    <col min="15367" max="15367" width="14" style="408" customWidth="1"/>
    <col min="15368" max="15368" width="32.88671875" style="408" customWidth="1"/>
    <col min="15369" max="15369" width="11" style="408" customWidth="1"/>
    <col min="15370" max="15370" width="11.109375" style="408" customWidth="1"/>
    <col min="15371" max="15372" width="13.33203125" style="408" customWidth="1"/>
    <col min="15373" max="15373" width="13.88671875" style="408" customWidth="1"/>
    <col min="15374" max="15377" width="9.109375" style="408" customWidth="1"/>
    <col min="15378" max="15616" width="8.88671875" style="408"/>
    <col min="15617" max="15617" width="46.109375" style="408" customWidth="1"/>
    <col min="15618" max="15618" width="30.6640625" style="408" customWidth="1"/>
    <col min="15619" max="15619" width="20.88671875" style="408" customWidth="1"/>
    <col min="15620" max="15621" width="20.44140625" style="408" customWidth="1"/>
    <col min="15622" max="15622" width="14.6640625" style="408" customWidth="1"/>
    <col min="15623" max="15623" width="14" style="408" customWidth="1"/>
    <col min="15624" max="15624" width="32.88671875" style="408" customWidth="1"/>
    <col min="15625" max="15625" width="11" style="408" customWidth="1"/>
    <col min="15626" max="15626" width="11.109375" style="408" customWidth="1"/>
    <col min="15627" max="15628" width="13.33203125" style="408" customWidth="1"/>
    <col min="15629" max="15629" width="13.88671875" style="408" customWidth="1"/>
    <col min="15630" max="15633" width="9.109375" style="408" customWidth="1"/>
    <col min="15634" max="15872" width="8.88671875" style="408"/>
    <col min="15873" max="15873" width="46.109375" style="408" customWidth="1"/>
    <col min="15874" max="15874" width="30.6640625" style="408" customWidth="1"/>
    <col min="15875" max="15875" width="20.88671875" style="408" customWidth="1"/>
    <col min="15876" max="15877" width="20.44140625" style="408" customWidth="1"/>
    <col min="15878" max="15878" width="14.6640625" style="408" customWidth="1"/>
    <col min="15879" max="15879" width="14" style="408" customWidth="1"/>
    <col min="15880" max="15880" width="32.88671875" style="408" customWidth="1"/>
    <col min="15881" max="15881" width="11" style="408" customWidth="1"/>
    <col min="15882" max="15882" width="11.109375" style="408" customWidth="1"/>
    <col min="15883" max="15884" width="13.33203125" style="408" customWidth="1"/>
    <col min="15885" max="15885" width="13.88671875" style="408" customWidth="1"/>
    <col min="15886" max="15889" width="9.109375" style="408" customWidth="1"/>
    <col min="15890" max="16128" width="8.88671875" style="408"/>
    <col min="16129" max="16129" width="46.109375" style="408" customWidth="1"/>
    <col min="16130" max="16130" width="30.6640625" style="408" customWidth="1"/>
    <col min="16131" max="16131" width="20.88671875" style="408" customWidth="1"/>
    <col min="16132" max="16133" width="20.44140625" style="408" customWidth="1"/>
    <col min="16134" max="16134" width="14.6640625" style="408" customWidth="1"/>
    <col min="16135" max="16135" width="14" style="408" customWidth="1"/>
    <col min="16136" max="16136" width="32.88671875" style="408" customWidth="1"/>
    <col min="16137" max="16137" width="11" style="408" customWidth="1"/>
    <col min="16138" max="16138" width="11.109375" style="408" customWidth="1"/>
    <col min="16139" max="16140" width="13.33203125" style="408" customWidth="1"/>
    <col min="16141" max="16141" width="13.88671875" style="408" customWidth="1"/>
    <col min="16142" max="16145" width="9.109375" style="408" customWidth="1"/>
    <col min="16146" max="16384" width="8.88671875" style="408"/>
  </cols>
  <sheetData>
    <row r="1" spans="1:9" ht="13.95" customHeight="1" x14ac:dyDescent="0.25">
      <c r="B1" s="370"/>
      <c r="C1" s="54"/>
      <c r="D1" s="54"/>
      <c r="E1" s="72"/>
      <c r="F1" s="257" t="s">
        <v>186</v>
      </c>
      <c r="G1" s="258"/>
      <c r="H1" s="86"/>
    </row>
    <row r="2" spans="1:9" ht="15.6" x14ac:dyDescent="0.25">
      <c r="B2" s="370"/>
      <c r="C2" s="54"/>
      <c r="D2" s="54"/>
      <c r="E2" s="72"/>
      <c r="F2" s="257" t="s">
        <v>187</v>
      </c>
      <c r="G2" s="258"/>
    </row>
    <row r="3" spans="1:9" ht="15.6" x14ac:dyDescent="0.25">
      <c r="B3" s="370"/>
      <c r="C3" s="54"/>
      <c r="D3" s="54"/>
      <c r="E3" s="72"/>
      <c r="F3" s="257" t="s">
        <v>188</v>
      </c>
      <c r="G3" s="258"/>
    </row>
    <row r="4" spans="1:9" x14ac:dyDescent="0.25">
      <c r="B4" s="370"/>
      <c r="C4" s="54"/>
      <c r="D4" s="54"/>
      <c r="E4" s="54"/>
      <c r="F4" s="257" t="s">
        <v>189</v>
      </c>
      <c r="G4" s="258"/>
    </row>
    <row r="5" spans="1:9" ht="15.6" x14ac:dyDescent="0.3">
      <c r="B5" s="370"/>
      <c r="C5" s="62"/>
      <c r="D5" s="62"/>
      <c r="E5" s="62"/>
      <c r="F5" s="257" t="s">
        <v>190</v>
      </c>
      <c r="G5" s="260"/>
    </row>
    <row r="6" spans="1:9" ht="33.6" customHeight="1" x14ac:dyDescent="0.3">
      <c r="B6" s="370"/>
      <c r="C6" s="501" t="s">
        <v>416</v>
      </c>
      <c r="D6" s="501"/>
      <c r="E6" s="501"/>
      <c r="F6" s="501"/>
      <c r="G6" s="64"/>
    </row>
    <row r="7" spans="1:9" ht="25.95" customHeight="1" x14ac:dyDescent="0.3">
      <c r="B7" s="370"/>
      <c r="C7" s="371"/>
    </row>
    <row r="8" spans="1:9" ht="44.25" customHeight="1" x14ac:dyDescent="0.3">
      <c r="B8" s="373"/>
      <c r="C8" s="373"/>
      <c r="D8" s="563" t="s">
        <v>97</v>
      </c>
      <c r="E8" s="562"/>
      <c r="F8" s="562"/>
      <c r="G8" s="562"/>
      <c r="H8" s="62"/>
    </row>
    <row r="9" spans="1:9" ht="15.6" x14ac:dyDescent="0.3">
      <c r="B9" s="373"/>
      <c r="C9" s="373"/>
      <c r="D9" s="561" t="s">
        <v>98</v>
      </c>
      <c r="E9" s="561"/>
      <c r="F9" s="561"/>
      <c r="G9" s="561"/>
      <c r="H9" s="62"/>
    </row>
    <row r="10" spans="1:9" ht="15.6" x14ac:dyDescent="0.3">
      <c r="B10" s="373"/>
      <c r="C10" s="373"/>
      <c r="D10" s="562"/>
      <c r="E10" s="562"/>
      <c r="F10" s="562"/>
      <c r="G10" s="562"/>
    </row>
    <row r="11" spans="1:9" ht="15.6" x14ac:dyDescent="0.3">
      <c r="B11" s="373"/>
      <c r="C11" s="373"/>
      <c r="D11" s="675"/>
      <c r="E11" s="675"/>
      <c r="F11" s="675"/>
      <c r="G11" s="675"/>
    </row>
    <row r="12" spans="1:9" ht="15.6" x14ac:dyDescent="0.3">
      <c r="B12" s="373"/>
      <c r="C12" s="373"/>
      <c r="D12" s="410"/>
      <c r="E12" s="410"/>
      <c r="F12" s="410"/>
      <c r="G12" s="410"/>
    </row>
    <row r="13" spans="1:9" ht="15.6" x14ac:dyDescent="0.3">
      <c r="B13" s="373"/>
      <c r="C13" s="373"/>
      <c r="D13" s="410"/>
      <c r="E13" s="410"/>
      <c r="F13" s="410"/>
      <c r="G13" s="410"/>
    </row>
    <row r="14" spans="1:9" s="413" customFormat="1" ht="15.6" customHeight="1" x14ac:dyDescent="0.3">
      <c r="A14" s="72"/>
      <c r="B14" s="72"/>
      <c r="C14" s="413" t="s">
        <v>318</v>
      </c>
      <c r="D14" s="73"/>
      <c r="E14" s="73"/>
      <c r="F14" s="73"/>
      <c r="G14" s="73"/>
      <c r="H14" s="411"/>
      <c r="I14" s="412"/>
    </row>
    <row r="15" spans="1:9" s="413" customFormat="1" ht="15.6" x14ac:dyDescent="0.3">
      <c r="A15" s="565" t="s">
        <v>427</v>
      </c>
      <c r="B15" s="565"/>
      <c r="C15" s="565"/>
      <c r="D15" s="565"/>
      <c r="E15" s="565"/>
      <c r="F15" s="565"/>
      <c r="G15" s="565"/>
      <c r="H15" s="414"/>
      <c r="I15" s="412"/>
    </row>
    <row r="16" spans="1:9" s="413" customFormat="1" ht="15.6" x14ac:dyDescent="0.3">
      <c r="A16" s="72"/>
      <c r="C16" s="73" t="s">
        <v>267</v>
      </c>
      <c r="F16" s="76"/>
      <c r="G16" s="76"/>
      <c r="H16" s="415"/>
      <c r="I16" s="412"/>
    </row>
    <row r="17" spans="1:256" s="413" customFormat="1" ht="15" customHeight="1" x14ac:dyDescent="0.3">
      <c r="A17" s="72"/>
      <c r="B17" s="571" t="s">
        <v>83</v>
      </c>
      <c r="C17" s="571"/>
      <c r="D17" s="571"/>
      <c r="E17" s="571"/>
      <c r="F17" s="73"/>
      <c r="G17" s="73"/>
      <c r="H17" s="411"/>
      <c r="I17" s="412"/>
    </row>
    <row r="18" spans="1:256" ht="18" customHeight="1" x14ac:dyDescent="0.3">
      <c r="A18" s="72"/>
      <c r="B18" s="72"/>
      <c r="C18" s="73"/>
      <c r="D18" s="73"/>
      <c r="E18" s="73"/>
      <c r="F18" s="73"/>
      <c r="G18" s="73"/>
      <c r="H18" s="416" t="s">
        <v>96</v>
      </c>
      <c r="J18" s="417"/>
      <c r="K18" s="417"/>
      <c r="L18" s="417"/>
      <c r="M18" s="417"/>
    </row>
    <row r="19" spans="1:256" ht="52.65" customHeight="1" x14ac:dyDescent="0.3">
      <c r="A19" s="686" t="s">
        <v>417</v>
      </c>
      <c r="B19" s="678"/>
      <c r="C19" s="678"/>
      <c r="D19" s="678"/>
      <c r="E19" s="678"/>
      <c r="F19" s="678"/>
      <c r="G19" s="678"/>
      <c r="H19" s="418"/>
      <c r="I19" s="419"/>
      <c r="J19" s="420"/>
      <c r="K19" s="420"/>
      <c r="L19" s="417"/>
      <c r="M19" s="417"/>
    </row>
    <row r="20" spans="1:256" s="413" customFormat="1" ht="54" customHeight="1" x14ac:dyDescent="0.3">
      <c r="A20" s="538" t="s">
        <v>269</v>
      </c>
      <c r="B20" s="539"/>
      <c r="C20" s="539"/>
      <c r="D20" s="539"/>
      <c r="E20" s="539"/>
      <c r="F20" s="539"/>
      <c r="G20" s="539"/>
      <c r="H20" s="420"/>
      <c r="I20" s="419"/>
      <c r="J20" s="420"/>
      <c r="K20" s="420"/>
      <c r="L20" s="416"/>
      <c r="M20" s="416"/>
    </row>
    <row r="21" spans="1:256" s="421" customFormat="1" ht="172.2" customHeight="1" x14ac:dyDescent="0.35">
      <c r="A21" s="756" t="s">
        <v>476</v>
      </c>
      <c r="B21" s="756"/>
      <c r="C21" s="756"/>
      <c r="D21" s="756"/>
      <c r="E21" s="756"/>
      <c r="F21" s="756"/>
      <c r="G21" s="756"/>
      <c r="H21" s="757"/>
      <c r="I21" s="758"/>
      <c r="J21" s="759"/>
      <c r="K21" s="759"/>
    </row>
    <row r="22" spans="1:256" s="424" customFormat="1" ht="24.6" customHeight="1" x14ac:dyDescent="0.35">
      <c r="A22" s="422" t="s">
        <v>84</v>
      </c>
      <c r="B22" s="423"/>
      <c r="C22" s="423"/>
      <c r="D22" s="423"/>
      <c r="E22" s="423"/>
      <c r="F22" s="423"/>
      <c r="G22" s="423"/>
      <c r="H22" s="423"/>
      <c r="I22" s="423"/>
      <c r="J22" s="423"/>
      <c r="K22" s="423"/>
    </row>
    <row r="23" spans="1:256" s="424" customFormat="1" ht="20.399999999999999" customHeight="1" x14ac:dyDescent="0.35">
      <c r="A23" s="687" t="s">
        <v>223</v>
      </c>
      <c r="B23" s="687"/>
      <c r="C23" s="687"/>
      <c r="D23" s="687"/>
      <c r="E23" s="687"/>
      <c r="F23" s="687"/>
      <c r="G23" s="687"/>
      <c r="H23" s="423"/>
      <c r="I23" s="423"/>
      <c r="J23" s="423"/>
      <c r="K23" s="423"/>
    </row>
    <row r="24" spans="1:256" s="69" customFormat="1" ht="25.95" customHeight="1" x14ac:dyDescent="0.4">
      <c r="A24" s="555" t="s">
        <v>298</v>
      </c>
      <c r="B24" s="555"/>
      <c r="C24" s="555"/>
      <c r="D24" s="555"/>
      <c r="E24" s="555"/>
      <c r="F24" s="555"/>
      <c r="G24" s="555"/>
      <c r="H24" s="555"/>
      <c r="I24" s="555"/>
      <c r="J24" s="555"/>
      <c r="K24" s="55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c r="GH24" s="85"/>
      <c r="GI24" s="85"/>
      <c r="GJ24" s="85"/>
      <c r="GK24" s="85"/>
      <c r="GL24" s="85"/>
      <c r="GM24" s="85"/>
      <c r="GN24" s="85"/>
      <c r="GO24" s="85"/>
      <c r="GP24" s="85"/>
      <c r="GQ24" s="85"/>
      <c r="GR24" s="85"/>
      <c r="GS24" s="85"/>
      <c r="GT24" s="85"/>
      <c r="GU24" s="85"/>
      <c r="GV24" s="85"/>
      <c r="GW24" s="85"/>
      <c r="GX24" s="85"/>
      <c r="GY24" s="85"/>
      <c r="GZ24" s="85"/>
      <c r="HA24" s="85"/>
      <c r="HB24" s="85"/>
      <c r="HC24" s="85"/>
      <c r="HD24" s="85"/>
      <c r="HE24" s="85"/>
      <c r="HF24" s="85"/>
      <c r="HG24" s="85"/>
      <c r="HH24" s="85"/>
      <c r="HI24" s="85"/>
      <c r="HJ24" s="85"/>
      <c r="HK24" s="85"/>
      <c r="HL24" s="85"/>
      <c r="HM24" s="85"/>
      <c r="HN24" s="85"/>
      <c r="HO24" s="85"/>
      <c r="HP24" s="85"/>
      <c r="HQ24" s="85"/>
      <c r="HR24" s="85"/>
      <c r="HS24" s="85"/>
      <c r="HT24" s="85"/>
      <c r="HU24" s="85"/>
      <c r="HV24" s="85"/>
      <c r="HW24" s="85"/>
      <c r="HX24" s="85"/>
      <c r="HY24" s="85"/>
      <c r="HZ24" s="85"/>
      <c r="IA24" s="85"/>
      <c r="IB24" s="85"/>
      <c r="IC24" s="85"/>
      <c r="ID24" s="85"/>
      <c r="IE24" s="85"/>
      <c r="IF24" s="85"/>
      <c r="IG24" s="85"/>
      <c r="IH24" s="85"/>
      <c r="II24" s="85"/>
      <c r="IJ24" s="85"/>
      <c r="IK24" s="85"/>
      <c r="IL24" s="85"/>
      <c r="IM24" s="85"/>
      <c r="IN24" s="85"/>
      <c r="IO24" s="85"/>
      <c r="IP24" s="85"/>
      <c r="IQ24" s="85"/>
      <c r="IR24" s="85"/>
      <c r="IS24" s="85"/>
      <c r="IT24" s="85"/>
      <c r="IU24" s="85"/>
      <c r="IV24" s="85"/>
    </row>
    <row r="25" spans="1:256" s="69" customFormat="1" ht="19.95" customHeight="1" x14ac:dyDescent="0.4">
      <c r="A25" s="289" t="s">
        <v>418</v>
      </c>
      <c r="B25" s="289" t="s">
        <v>419</v>
      </c>
      <c r="C25" s="296"/>
      <c r="D25" s="296"/>
      <c r="E25" s="296"/>
      <c r="F25" s="296"/>
      <c r="G25" s="296"/>
      <c r="H25" s="296"/>
      <c r="I25" s="296"/>
      <c r="J25" s="296"/>
      <c r="K25" s="296"/>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c r="HI25" s="85"/>
      <c r="HJ25" s="85"/>
      <c r="HK25" s="85"/>
      <c r="HL25" s="85"/>
      <c r="HM25" s="85"/>
      <c r="HN25" s="85"/>
      <c r="HO25" s="85"/>
      <c r="HP25" s="85"/>
      <c r="HQ25" s="85"/>
      <c r="HR25" s="85"/>
      <c r="HS25" s="85"/>
      <c r="HT25" s="85"/>
      <c r="HU25" s="85"/>
      <c r="HV25" s="85"/>
      <c r="HW25" s="85"/>
      <c r="HX25" s="85"/>
      <c r="HY25" s="85"/>
      <c r="HZ25" s="85"/>
      <c r="IA25" s="85"/>
      <c r="IB25" s="85"/>
      <c r="IC25" s="85"/>
      <c r="ID25" s="85"/>
      <c r="IE25" s="85"/>
      <c r="IF25" s="85"/>
      <c r="IG25" s="85"/>
      <c r="IH25" s="85"/>
      <c r="II25" s="85"/>
      <c r="IJ25" s="85"/>
      <c r="IK25" s="85"/>
      <c r="IL25" s="85"/>
      <c r="IM25" s="85"/>
      <c r="IN25" s="85"/>
      <c r="IO25" s="85"/>
      <c r="IP25" s="85"/>
      <c r="IQ25" s="85"/>
      <c r="IR25" s="85"/>
      <c r="IS25" s="85"/>
      <c r="IT25" s="85"/>
      <c r="IU25" s="85"/>
      <c r="IV25" s="85"/>
    </row>
    <row r="26" spans="1:256" s="424" customFormat="1" ht="25.2" customHeight="1" x14ac:dyDescent="0.35">
      <c r="A26" s="425" t="s">
        <v>218</v>
      </c>
      <c r="B26" s="423"/>
      <c r="C26" s="423"/>
      <c r="D26" s="423"/>
      <c r="E26" s="423"/>
      <c r="F26" s="423"/>
      <c r="G26" s="423"/>
      <c r="H26" s="423"/>
      <c r="I26" s="423"/>
      <c r="J26" s="423"/>
      <c r="K26" s="423"/>
    </row>
    <row r="27" spans="1:256" ht="114" customHeight="1" x14ac:dyDescent="0.3">
      <c r="A27" s="686" t="s">
        <v>420</v>
      </c>
      <c r="B27" s="686"/>
      <c r="C27" s="686"/>
      <c r="D27" s="686"/>
      <c r="E27" s="686"/>
      <c r="F27" s="686"/>
      <c r="G27" s="686"/>
      <c r="H27" s="418"/>
      <c r="I27" s="426"/>
      <c r="J27" s="427"/>
      <c r="K27" s="427"/>
      <c r="L27" s="428"/>
    </row>
    <row r="28" spans="1:256" s="424" customFormat="1" ht="92.25" customHeight="1" x14ac:dyDescent="0.35">
      <c r="A28" s="688" t="s">
        <v>423</v>
      </c>
      <c r="B28" s="688"/>
      <c r="C28" s="688"/>
      <c r="D28" s="688"/>
      <c r="E28" s="688"/>
      <c r="F28" s="688"/>
      <c r="G28" s="688"/>
      <c r="H28" s="423"/>
      <c r="I28" s="423"/>
      <c r="J28" s="423"/>
      <c r="K28" s="423"/>
    </row>
    <row r="29" spans="1:256" ht="172.8" customHeight="1" x14ac:dyDescent="0.3">
      <c r="A29" s="755" t="s">
        <v>475</v>
      </c>
      <c r="B29" s="755"/>
      <c r="C29" s="755"/>
      <c r="D29" s="755"/>
      <c r="E29" s="755"/>
      <c r="F29" s="755"/>
      <c r="G29" s="755"/>
      <c r="H29" s="418"/>
      <c r="I29" s="419"/>
      <c r="J29" s="429"/>
      <c r="K29" s="429"/>
    </row>
    <row r="30" spans="1:256" ht="18" x14ac:dyDescent="0.3">
      <c r="A30" s="685"/>
      <c r="B30" s="685"/>
      <c r="C30" s="685"/>
      <c r="D30" s="685"/>
      <c r="E30" s="685"/>
      <c r="F30" s="685"/>
      <c r="G30" s="685"/>
      <c r="H30" s="418"/>
      <c r="I30" s="419"/>
      <c r="J30" s="429"/>
      <c r="K30" s="429"/>
    </row>
    <row r="31" spans="1:256" ht="28.8" customHeight="1" x14ac:dyDescent="0.3">
      <c r="A31" s="682" t="s">
        <v>42</v>
      </c>
      <c r="B31" s="682"/>
      <c r="C31" s="682"/>
      <c r="D31" s="682"/>
      <c r="E31" s="682"/>
      <c r="F31" s="682"/>
      <c r="G31" s="682"/>
      <c r="H31" s="419"/>
      <c r="I31" s="429"/>
      <c r="J31" s="429"/>
      <c r="K31" s="429"/>
    </row>
    <row r="32" spans="1:256" ht="31.2" customHeight="1" x14ac:dyDescent="0.3">
      <c r="A32" s="683" t="s">
        <v>206</v>
      </c>
      <c r="B32" s="634" t="s">
        <v>26</v>
      </c>
      <c r="C32" s="550" t="s">
        <v>89</v>
      </c>
      <c r="D32" s="550" t="s">
        <v>459</v>
      </c>
      <c r="E32" s="550" t="s">
        <v>29</v>
      </c>
      <c r="F32" s="550"/>
      <c r="G32" s="550"/>
      <c r="H32" s="419"/>
      <c r="I32" s="429"/>
      <c r="J32" s="429"/>
      <c r="K32" s="429"/>
    </row>
    <row r="33" spans="1:13" ht="17.25" customHeight="1" x14ac:dyDescent="0.3">
      <c r="A33" s="684"/>
      <c r="B33" s="634"/>
      <c r="C33" s="550"/>
      <c r="D33" s="550"/>
      <c r="E33" s="519" t="s">
        <v>53</v>
      </c>
      <c r="F33" s="519" t="s">
        <v>54</v>
      </c>
      <c r="G33" s="519" t="s">
        <v>460</v>
      </c>
      <c r="H33" s="419"/>
      <c r="I33" s="429"/>
      <c r="J33" s="429"/>
      <c r="K33" s="429"/>
    </row>
    <row r="34" spans="1:13" ht="33" customHeight="1" x14ac:dyDescent="0.3">
      <c r="A34" s="430" t="s">
        <v>44</v>
      </c>
      <c r="B34" s="307" t="s">
        <v>198</v>
      </c>
      <c r="C34" s="369"/>
      <c r="D34" s="93">
        <f>704728-3324+69904-4000+18800-6000</f>
        <v>780108</v>
      </c>
      <c r="E34" s="746">
        <v>940708</v>
      </c>
      <c r="F34" s="782">
        <v>974559</v>
      </c>
      <c r="G34" s="782">
        <v>996645</v>
      </c>
      <c r="H34" s="419"/>
      <c r="I34" s="429"/>
      <c r="J34" s="429"/>
      <c r="K34" s="429"/>
    </row>
    <row r="35" spans="1:13" ht="60.6" customHeight="1" x14ac:dyDescent="0.3">
      <c r="A35" s="430" t="s">
        <v>477</v>
      </c>
      <c r="B35" s="307" t="s">
        <v>198</v>
      </c>
      <c r="C35" s="369"/>
      <c r="D35" s="93">
        <f>704728-3324+69904-4000+18800-6000</f>
        <v>780108</v>
      </c>
      <c r="E35" s="783">
        <v>6622</v>
      </c>
      <c r="F35" s="782"/>
      <c r="G35" s="782"/>
      <c r="H35" s="419"/>
      <c r="I35" s="429"/>
      <c r="J35" s="429"/>
      <c r="K35" s="429"/>
    </row>
    <row r="36" spans="1:13" ht="69.599999999999994" customHeight="1" x14ac:dyDescent="0.3">
      <c r="A36" s="431" t="s">
        <v>90</v>
      </c>
      <c r="B36" s="309" t="s">
        <v>198</v>
      </c>
      <c r="C36" s="784">
        <f>C34</f>
        <v>0</v>
      </c>
      <c r="D36" s="784">
        <f t="shared" ref="D36:G36" si="0">D34</f>
        <v>780108</v>
      </c>
      <c r="E36" s="784">
        <f t="shared" si="0"/>
        <v>940708</v>
      </c>
      <c r="F36" s="784">
        <f t="shared" si="0"/>
        <v>974559</v>
      </c>
      <c r="G36" s="784">
        <f t="shared" si="0"/>
        <v>996645</v>
      </c>
      <c r="H36" s="433"/>
      <c r="I36" s="420"/>
      <c r="J36" s="420"/>
      <c r="K36" s="420"/>
      <c r="L36" s="417"/>
    </row>
    <row r="37" spans="1:13" s="413" customFormat="1" ht="19.5" hidden="1" customHeight="1" x14ac:dyDescent="0.3">
      <c r="A37" s="678" t="s">
        <v>242</v>
      </c>
      <c r="B37" s="678"/>
      <c r="C37" s="678"/>
      <c r="D37" s="678"/>
      <c r="E37" s="678"/>
      <c r="F37" s="678"/>
      <c r="G37" s="678"/>
      <c r="H37" s="678"/>
      <c r="I37" s="419"/>
      <c r="J37" s="420"/>
      <c r="K37" s="420"/>
      <c r="L37" s="416"/>
      <c r="M37" s="416"/>
    </row>
    <row r="38" spans="1:13" s="424" customFormat="1" ht="17.25" hidden="1" customHeight="1" x14ac:dyDescent="0.35">
      <c r="A38" s="434" t="s">
        <v>243</v>
      </c>
      <c r="B38" s="423"/>
      <c r="C38" s="423"/>
      <c r="D38" s="423"/>
      <c r="E38" s="423"/>
      <c r="F38" s="423"/>
      <c r="G38" s="423"/>
      <c r="H38" s="423"/>
      <c r="I38" s="423"/>
      <c r="J38" s="423"/>
      <c r="K38" s="423"/>
    </row>
    <row r="39" spans="1:13" s="424" customFormat="1" ht="15.75" hidden="1" customHeight="1" x14ac:dyDescent="0.35">
      <c r="A39" s="679" t="s">
        <v>244</v>
      </c>
      <c r="B39" s="679"/>
      <c r="C39" s="679"/>
      <c r="D39" s="679"/>
      <c r="E39" s="679"/>
      <c r="F39" s="679"/>
      <c r="G39" s="679"/>
      <c r="H39" s="423"/>
      <c r="I39" s="423"/>
      <c r="J39" s="423"/>
      <c r="K39" s="423"/>
    </row>
    <row r="40" spans="1:13" s="424" customFormat="1" ht="17.25" hidden="1" customHeight="1" x14ac:dyDescent="0.35">
      <c r="A40" s="434" t="s">
        <v>245</v>
      </c>
      <c r="B40" s="435"/>
      <c r="C40" s="435"/>
      <c r="D40" s="435"/>
      <c r="E40" s="435"/>
      <c r="F40" s="435"/>
      <c r="G40" s="435"/>
      <c r="H40" s="423"/>
      <c r="I40" s="423"/>
      <c r="J40" s="423"/>
      <c r="K40" s="423"/>
    </row>
    <row r="41" spans="1:13" ht="113.25" hidden="1" customHeight="1" x14ac:dyDescent="0.3">
      <c r="A41" s="680" t="s">
        <v>246</v>
      </c>
      <c r="B41" s="680"/>
      <c r="C41" s="680"/>
      <c r="D41" s="680"/>
      <c r="E41" s="680"/>
      <c r="F41" s="680"/>
      <c r="G41" s="680"/>
      <c r="H41" s="418"/>
      <c r="I41" s="419"/>
      <c r="J41" s="429"/>
      <c r="K41" s="429"/>
    </row>
    <row r="42" spans="1:13" ht="16.649999999999999" hidden="1" customHeight="1" x14ac:dyDescent="0.3">
      <c r="A42" s="676" t="s">
        <v>65</v>
      </c>
      <c r="B42" s="676" t="s">
        <v>66</v>
      </c>
      <c r="C42" s="436" t="s">
        <v>162</v>
      </c>
      <c r="D42" s="436" t="s">
        <v>163</v>
      </c>
      <c r="E42" s="676" t="s">
        <v>164</v>
      </c>
      <c r="F42" s="676"/>
      <c r="G42" s="676"/>
      <c r="H42" s="437"/>
      <c r="I42" s="429"/>
      <c r="J42" s="429"/>
      <c r="K42" s="429"/>
    </row>
    <row r="43" spans="1:13" ht="17.399999999999999" hidden="1" customHeight="1" x14ac:dyDescent="0.3">
      <c r="A43" s="676"/>
      <c r="B43" s="676"/>
      <c r="C43" s="436" t="s">
        <v>165</v>
      </c>
      <c r="D43" s="436" t="s">
        <v>166</v>
      </c>
      <c r="E43" s="436" t="s">
        <v>130</v>
      </c>
      <c r="F43" s="436" t="s">
        <v>131</v>
      </c>
      <c r="G43" s="436" t="s">
        <v>132</v>
      </c>
      <c r="H43" s="437"/>
      <c r="I43" s="429"/>
      <c r="J43" s="429"/>
      <c r="K43" s="429"/>
    </row>
    <row r="44" spans="1:13" ht="31.5" hidden="1" customHeight="1" x14ac:dyDescent="0.3">
      <c r="A44" s="438" t="s">
        <v>247</v>
      </c>
      <c r="B44" s="436" t="s">
        <v>177</v>
      </c>
      <c r="C44" s="105">
        <v>15</v>
      </c>
      <c r="D44" s="105"/>
      <c r="E44" s="10">
        <v>15</v>
      </c>
      <c r="F44" s="105"/>
      <c r="G44" s="105"/>
      <c r="H44" s="437"/>
      <c r="I44" s="429"/>
      <c r="J44" s="429"/>
      <c r="K44" s="429"/>
    </row>
    <row r="45" spans="1:13" ht="31.5" hidden="1" customHeight="1" x14ac:dyDescent="0.3">
      <c r="A45" s="438" t="s">
        <v>248</v>
      </c>
      <c r="B45" s="436" t="s">
        <v>177</v>
      </c>
      <c r="C45" s="439"/>
      <c r="D45" s="439"/>
      <c r="E45" s="440">
        <v>4185</v>
      </c>
      <c r="F45" s="439"/>
      <c r="G45" s="439"/>
      <c r="H45" s="437"/>
      <c r="I45" s="429"/>
      <c r="J45" s="429"/>
      <c r="K45" s="429"/>
    </row>
    <row r="46" spans="1:13" ht="31.5" hidden="1" customHeight="1" x14ac:dyDescent="0.3">
      <c r="A46" s="438" t="s">
        <v>249</v>
      </c>
      <c r="B46" s="436" t="s">
        <v>177</v>
      </c>
      <c r="C46" s="105">
        <v>350</v>
      </c>
      <c r="D46" s="105"/>
      <c r="E46" s="105">
        <v>410</v>
      </c>
      <c r="F46" s="105"/>
      <c r="G46" s="105"/>
      <c r="H46" s="437"/>
      <c r="I46" s="429"/>
      <c r="J46" s="429"/>
      <c r="K46" s="429"/>
    </row>
    <row r="47" spans="1:13" ht="31.5" hidden="1" customHeight="1" x14ac:dyDescent="0.3">
      <c r="A47" s="438" t="s">
        <v>250</v>
      </c>
      <c r="B47" s="436" t="s">
        <v>177</v>
      </c>
      <c r="C47" s="439"/>
      <c r="D47" s="439"/>
      <c r="E47" s="440">
        <v>2000</v>
      </c>
      <c r="F47" s="440"/>
      <c r="G47" s="440"/>
      <c r="H47" s="437"/>
      <c r="I47" s="429"/>
      <c r="J47" s="429"/>
      <c r="K47" s="429"/>
    </row>
    <row r="48" spans="1:13" ht="31.5" hidden="1" customHeight="1" x14ac:dyDescent="0.3">
      <c r="A48" s="438" t="s">
        <v>251</v>
      </c>
      <c r="B48" s="436" t="s">
        <v>177</v>
      </c>
      <c r="C48" s="439"/>
      <c r="D48" s="439"/>
      <c r="E48" s="440">
        <v>250</v>
      </c>
      <c r="F48" s="440"/>
      <c r="G48" s="440"/>
      <c r="H48" s="437"/>
      <c r="I48" s="429"/>
      <c r="J48" s="429"/>
      <c r="K48" s="429"/>
    </row>
    <row r="49" spans="1:13" ht="31.5" hidden="1" customHeight="1" x14ac:dyDescent="0.3">
      <c r="A49" s="438" t="s">
        <v>252</v>
      </c>
      <c r="B49" s="436" t="s">
        <v>177</v>
      </c>
      <c r="C49" s="439"/>
      <c r="D49" s="439"/>
      <c r="E49" s="439"/>
      <c r="F49" s="439"/>
      <c r="G49" s="439"/>
      <c r="H49" s="437"/>
      <c r="I49" s="429"/>
      <c r="J49" s="429"/>
      <c r="K49" s="429"/>
    </row>
    <row r="50" spans="1:13" ht="12" hidden="1" customHeight="1" x14ac:dyDescent="0.3">
      <c r="A50" s="418"/>
      <c r="B50" s="441"/>
      <c r="C50" s="442"/>
      <c r="D50" s="442"/>
      <c r="E50" s="442"/>
      <c r="F50" s="442"/>
      <c r="G50" s="442"/>
      <c r="H50" s="437"/>
      <c r="I50" s="429"/>
      <c r="J50" s="429"/>
      <c r="K50" s="429"/>
    </row>
    <row r="51" spans="1:13" ht="20.399999999999999" hidden="1" customHeight="1" x14ac:dyDescent="0.3">
      <c r="A51" s="676" t="s">
        <v>72</v>
      </c>
      <c r="B51" s="676" t="s">
        <v>66</v>
      </c>
      <c r="C51" s="436" t="s">
        <v>162</v>
      </c>
      <c r="D51" s="436" t="s">
        <v>163</v>
      </c>
      <c r="E51" s="676" t="s">
        <v>164</v>
      </c>
      <c r="F51" s="676"/>
      <c r="G51" s="676"/>
      <c r="H51" s="437"/>
      <c r="I51" s="420"/>
      <c r="J51" s="420"/>
      <c r="K51" s="420"/>
      <c r="L51" s="417"/>
    </row>
    <row r="52" spans="1:13" ht="15.75" hidden="1" customHeight="1" x14ac:dyDescent="0.3">
      <c r="A52" s="676"/>
      <c r="B52" s="676"/>
      <c r="C52" s="436" t="s">
        <v>165</v>
      </c>
      <c r="D52" s="436" t="s">
        <v>166</v>
      </c>
      <c r="E52" s="436" t="s">
        <v>130</v>
      </c>
      <c r="F52" s="436" t="s">
        <v>131</v>
      </c>
      <c r="G52" s="436" t="s">
        <v>132</v>
      </c>
      <c r="H52" s="419"/>
      <c r="I52" s="420"/>
      <c r="J52" s="420"/>
      <c r="K52" s="420"/>
      <c r="L52" s="417"/>
    </row>
    <row r="53" spans="1:13" ht="31.2" hidden="1" customHeight="1" x14ac:dyDescent="0.3">
      <c r="A53" s="443" t="s">
        <v>185</v>
      </c>
      <c r="B53" s="436" t="s">
        <v>136</v>
      </c>
      <c r="C53" s="10">
        <v>1684</v>
      </c>
      <c r="D53" s="10">
        <v>8250</v>
      </c>
      <c r="E53" s="10">
        <v>45954</v>
      </c>
      <c r="F53" s="10"/>
      <c r="G53" s="305"/>
      <c r="H53" s="419"/>
      <c r="I53" s="420"/>
      <c r="J53" s="420"/>
      <c r="K53" s="420"/>
      <c r="L53" s="417"/>
    </row>
    <row r="54" spans="1:13" ht="32.25" hidden="1" customHeight="1" x14ac:dyDescent="0.3">
      <c r="A54" s="431" t="s">
        <v>75</v>
      </c>
      <c r="B54" s="444" t="s">
        <v>136</v>
      </c>
      <c r="C54" s="432">
        <f>SUM(C53)</f>
        <v>1684</v>
      </c>
      <c r="D54" s="432">
        <f>SUM(D53)</f>
        <v>8250</v>
      </c>
      <c r="E54" s="432">
        <f>SUM(E53)</f>
        <v>45954</v>
      </c>
      <c r="F54" s="432">
        <f>SUM(F53)</f>
        <v>0</v>
      </c>
      <c r="G54" s="432">
        <f>SUM(G53)</f>
        <v>0</v>
      </c>
      <c r="H54" s="419"/>
      <c r="I54" s="420"/>
      <c r="J54" s="445"/>
      <c r="K54" s="445"/>
      <c r="L54" s="446"/>
    </row>
    <row r="55" spans="1:13" s="413" customFormat="1" ht="31.2" customHeight="1" x14ac:dyDescent="0.3">
      <c r="A55" s="677" t="s">
        <v>213</v>
      </c>
      <c r="B55" s="681"/>
      <c r="C55" s="681"/>
      <c r="D55" s="681"/>
      <c r="E55" s="681"/>
      <c r="F55" s="681"/>
      <c r="G55" s="681"/>
      <c r="H55" s="418"/>
      <c r="I55" s="419"/>
      <c r="J55" s="420"/>
      <c r="K55" s="420"/>
      <c r="L55" s="416"/>
      <c r="M55" s="416"/>
    </row>
    <row r="56" spans="1:13" s="413" customFormat="1" ht="16.649999999999999" customHeight="1" x14ac:dyDescent="0.3">
      <c r="A56" s="447" t="s">
        <v>84</v>
      </c>
      <c r="B56" s="447"/>
      <c r="C56" s="447"/>
      <c r="D56" s="447"/>
      <c r="E56" s="447"/>
      <c r="F56" s="447"/>
      <c r="G56" s="447"/>
      <c r="H56" s="447"/>
      <c r="I56" s="419"/>
      <c r="J56" s="429"/>
      <c r="K56" s="429"/>
    </row>
    <row r="57" spans="1:13" s="424" customFormat="1" ht="18" customHeight="1" x14ac:dyDescent="0.3">
      <c r="A57" s="555" t="s">
        <v>298</v>
      </c>
      <c r="B57" s="555"/>
      <c r="C57" s="555"/>
      <c r="D57" s="555"/>
      <c r="E57" s="555"/>
      <c r="F57" s="555"/>
      <c r="G57" s="555"/>
      <c r="H57" s="555"/>
      <c r="I57" s="555"/>
      <c r="J57" s="555"/>
      <c r="K57" s="555"/>
    </row>
    <row r="58" spans="1:13" s="424" customFormat="1" ht="27" customHeight="1" x14ac:dyDescent="0.35">
      <c r="A58" s="434" t="s">
        <v>109</v>
      </c>
      <c r="B58" s="435"/>
      <c r="C58" s="435"/>
      <c r="D58" s="435"/>
      <c r="E58" s="435"/>
      <c r="F58" s="435"/>
      <c r="G58" s="435"/>
      <c r="H58" s="423"/>
      <c r="I58" s="423"/>
      <c r="J58" s="423"/>
      <c r="K58" s="423"/>
    </row>
    <row r="59" spans="1:13" ht="147" customHeight="1" x14ac:dyDescent="0.3">
      <c r="A59" s="681" t="s">
        <v>424</v>
      </c>
      <c r="B59" s="681"/>
      <c r="C59" s="681"/>
      <c r="D59" s="681"/>
      <c r="E59" s="681"/>
      <c r="F59" s="681"/>
      <c r="G59" s="681"/>
      <c r="H59" s="418"/>
      <c r="I59" s="419"/>
      <c r="J59" s="429"/>
      <c r="K59" s="429"/>
    </row>
    <row r="60" spans="1:13" ht="26.4" customHeight="1" x14ac:dyDescent="0.3">
      <c r="A60" s="618" t="s">
        <v>141</v>
      </c>
      <c r="B60" s="618"/>
      <c r="C60" s="618"/>
      <c r="D60" s="550" t="s">
        <v>461</v>
      </c>
      <c r="E60" s="550" t="s">
        <v>52</v>
      </c>
      <c r="F60" s="550" t="s">
        <v>29</v>
      </c>
      <c r="G60" s="550"/>
      <c r="H60" s="550"/>
      <c r="I60" s="429"/>
      <c r="J60" s="429"/>
      <c r="K60" s="429"/>
    </row>
    <row r="61" spans="1:13" ht="27" customHeight="1" x14ac:dyDescent="0.3">
      <c r="A61" s="618"/>
      <c r="B61" s="618"/>
      <c r="C61" s="618"/>
      <c r="D61" s="550"/>
      <c r="E61" s="550"/>
      <c r="F61" s="519" t="s">
        <v>53</v>
      </c>
      <c r="G61" s="519" t="s">
        <v>54</v>
      </c>
      <c r="H61" s="519" t="s">
        <v>460</v>
      </c>
      <c r="I61" s="429"/>
      <c r="J61" s="429"/>
      <c r="K61" s="429"/>
    </row>
    <row r="62" spans="1:13" ht="31.5" customHeight="1" x14ac:dyDescent="0.3">
      <c r="A62" s="438" t="s">
        <v>253</v>
      </c>
      <c r="B62" s="436" t="s">
        <v>240</v>
      </c>
      <c r="C62" s="105"/>
      <c r="D62" s="10"/>
      <c r="E62" s="93">
        <f t="shared" ref="E62" si="1">30+8</f>
        <v>38</v>
      </c>
      <c r="F62" s="93">
        <f>40+8</f>
        <v>48</v>
      </c>
      <c r="G62" s="93">
        <f t="shared" ref="G62:H62" si="2">40+8</f>
        <v>48</v>
      </c>
      <c r="H62" s="93">
        <f t="shared" si="2"/>
        <v>48</v>
      </c>
      <c r="I62" s="429"/>
      <c r="J62" s="429"/>
      <c r="K62" s="429"/>
    </row>
    <row r="63" spans="1:13" ht="28.2" customHeight="1" x14ac:dyDescent="0.3">
      <c r="A63" s="438" t="s">
        <v>254</v>
      </c>
      <c r="B63" s="436" t="s">
        <v>240</v>
      </c>
      <c r="C63" s="105"/>
      <c r="D63" s="105"/>
      <c r="E63" s="106">
        <f>200+360</f>
        <v>560</v>
      </c>
      <c r="F63" s="106">
        <f>480+200</f>
        <v>680</v>
      </c>
      <c r="G63" s="106">
        <f t="shared" ref="G63:H63" si="3">480+200</f>
        <v>680</v>
      </c>
      <c r="H63" s="106">
        <f t="shared" si="3"/>
        <v>680</v>
      </c>
      <c r="I63" s="429"/>
      <c r="J63" s="429"/>
      <c r="K63" s="429"/>
    </row>
    <row r="64" spans="1:13" ht="59.4" customHeight="1" x14ac:dyDescent="0.35">
      <c r="A64" s="448" t="s">
        <v>421</v>
      </c>
      <c r="B64" s="449" t="s">
        <v>255</v>
      </c>
      <c r="C64" s="450"/>
      <c r="D64" s="450"/>
      <c r="E64" s="786">
        <v>192</v>
      </c>
      <c r="F64" s="786">
        <f>192+67.5</f>
        <v>259.5</v>
      </c>
      <c r="G64" s="786">
        <f t="shared" ref="G64:H64" si="4">192+67.5</f>
        <v>259.5</v>
      </c>
      <c r="H64" s="786">
        <f t="shared" si="4"/>
        <v>259.5</v>
      </c>
      <c r="I64" s="429"/>
      <c r="J64" s="429"/>
      <c r="K64" s="429"/>
    </row>
    <row r="65" spans="1:12" ht="126" customHeight="1" x14ac:dyDescent="0.3">
      <c r="A65" s="451" t="s">
        <v>425</v>
      </c>
      <c r="B65" s="449" t="s">
        <v>33</v>
      </c>
      <c r="C65" s="440"/>
      <c r="D65" s="440"/>
      <c r="E65" s="106">
        <f>28+2+1+2</f>
        <v>33</v>
      </c>
      <c r="F65" s="106">
        <v>33</v>
      </c>
      <c r="G65" s="106">
        <v>33</v>
      </c>
      <c r="H65" s="106">
        <v>33</v>
      </c>
      <c r="I65" s="429"/>
      <c r="J65" s="429"/>
      <c r="K65" s="429"/>
    </row>
    <row r="66" spans="1:12" ht="19.5" customHeight="1" x14ac:dyDescent="0.3">
      <c r="A66" s="438"/>
      <c r="B66" s="436"/>
      <c r="C66" s="440"/>
      <c r="D66" s="440"/>
      <c r="E66" s="440"/>
      <c r="F66" s="440"/>
      <c r="G66" s="440"/>
      <c r="H66" s="785" t="s">
        <v>96</v>
      </c>
      <c r="I66" s="429"/>
      <c r="J66" s="429"/>
      <c r="K66" s="429"/>
    </row>
    <row r="67" spans="1:12" ht="81" customHeight="1" x14ac:dyDescent="0.3">
      <c r="A67" s="788" t="s">
        <v>123</v>
      </c>
      <c r="B67" s="524" t="s">
        <v>26</v>
      </c>
      <c r="C67" s="519"/>
      <c r="D67" s="519" t="s">
        <v>461</v>
      </c>
      <c r="E67" s="787" t="s">
        <v>478</v>
      </c>
      <c r="F67" s="519" t="s">
        <v>53</v>
      </c>
      <c r="G67" s="519" t="s">
        <v>54</v>
      </c>
      <c r="H67" s="519" t="s">
        <v>460</v>
      </c>
      <c r="I67" s="420"/>
      <c r="J67" s="420"/>
      <c r="K67" s="420"/>
      <c r="L67" s="417"/>
    </row>
    <row r="68" spans="1:12" s="413" customFormat="1" ht="44.25" customHeight="1" x14ac:dyDescent="0.3">
      <c r="A68" s="443" t="s">
        <v>422</v>
      </c>
      <c r="B68" s="309" t="s">
        <v>198</v>
      </c>
      <c r="C68" s="13"/>
      <c r="D68" s="93"/>
      <c r="E68" s="93">
        <f>704728-3324+69904-4000+18800-6000</f>
        <v>780108</v>
      </c>
      <c r="F68" s="746">
        <v>940708</v>
      </c>
      <c r="G68" s="782">
        <v>974559</v>
      </c>
      <c r="H68" s="782">
        <v>996645</v>
      </c>
      <c r="I68" s="420"/>
      <c r="J68" s="420"/>
      <c r="K68" s="420"/>
      <c r="L68" s="416"/>
    </row>
    <row r="69" spans="1:12" ht="36.6" customHeight="1" x14ac:dyDescent="0.3">
      <c r="A69" s="431" t="s">
        <v>212</v>
      </c>
      <c r="B69" s="309" t="s">
        <v>198</v>
      </c>
      <c r="C69" s="432">
        <f>SUM(C68)</f>
        <v>0</v>
      </c>
      <c r="D69" s="432">
        <f>SUM(D68)</f>
        <v>0</v>
      </c>
      <c r="E69" s="432">
        <f>SUM(E68)</f>
        <v>780108</v>
      </c>
      <c r="F69" s="432">
        <f>SUM(F68)</f>
        <v>940708</v>
      </c>
      <c r="G69" s="432">
        <f>SUM(G68)</f>
        <v>974559</v>
      </c>
      <c r="H69" s="432">
        <f>SUM(H68)</f>
        <v>996645</v>
      </c>
      <c r="I69" s="420"/>
      <c r="J69" s="445"/>
      <c r="K69" s="445"/>
      <c r="L69" s="446"/>
    </row>
    <row r="70" spans="1:12" ht="18" x14ac:dyDescent="0.3">
      <c r="A70" s="452"/>
      <c r="B70" s="452"/>
      <c r="C70" s="429"/>
      <c r="D70" s="429"/>
      <c r="E70" s="429"/>
      <c r="F70" s="429"/>
      <c r="G70" s="429"/>
      <c r="H70" s="429"/>
      <c r="I70" s="419"/>
      <c r="J70" s="429"/>
      <c r="K70" s="429" t="s">
        <v>96</v>
      </c>
    </row>
    <row r="71" spans="1:12" ht="18" x14ac:dyDescent="0.3">
      <c r="A71" s="452"/>
      <c r="B71" s="452"/>
      <c r="C71" s="429"/>
      <c r="D71" s="429"/>
      <c r="E71" s="453"/>
      <c r="F71" s="429"/>
      <c r="G71" s="429"/>
      <c r="H71" s="429"/>
      <c r="I71" s="419"/>
      <c r="J71" s="429"/>
      <c r="K71" s="429"/>
    </row>
    <row r="72" spans="1:12" ht="18" x14ac:dyDescent="0.3">
      <c r="A72" s="452"/>
      <c r="B72" s="452"/>
      <c r="C72" s="429"/>
      <c r="D72" s="429"/>
      <c r="E72" s="429"/>
      <c r="F72" s="429"/>
      <c r="G72" s="429"/>
      <c r="H72" s="429"/>
      <c r="I72" s="419"/>
      <c r="J72" s="429"/>
      <c r="K72" s="429"/>
    </row>
    <row r="73" spans="1:12" ht="18" x14ac:dyDescent="0.3">
      <c r="A73" s="452"/>
      <c r="B73" s="452"/>
      <c r="C73" s="429"/>
      <c r="D73" s="429"/>
      <c r="E73" s="429"/>
      <c r="F73" s="429"/>
      <c r="G73" s="429"/>
      <c r="H73" s="429"/>
      <c r="I73" s="419"/>
      <c r="J73" s="429"/>
      <c r="K73" s="429"/>
    </row>
    <row r="74" spans="1:12" ht="18" x14ac:dyDescent="0.3">
      <c r="A74" s="452"/>
      <c r="B74" s="452"/>
      <c r="C74" s="429"/>
      <c r="D74" s="429"/>
      <c r="E74" s="429"/>
      <c r="F74" s="429"/>
      <c r="G74" s="429"/>
      <c r="H74" s="429"/>
      <c r="I74" s="419"/>
      <c r="J74" s="429"/>
      <c r="K74" s="429"/>
    </row>
    <row r="75" spans="1:12" ht="18" x14ac:dyDescent="0.3">
      <c r="A75" s="452"/>
      <c r="B75" s="452"/>
      <c r="C75" s="429"/>
      <c r="D75" s="429"/>
      <c r="E75" s="429"/>
      <c r="F75" s="429"/>
      <c r="G75" s="429"/>
      <c r="H75" s="429"/>
      <c r="I75" s="419"/>
      <c r="J75" s="429"/>
      <c r="K75" s="429"/>
    </row>
  </sheetData>
  <mergeCells count="37">
    <mergeCell ref="D8:G8"/>
    <mergeCell ref="D9:G9"/>
    <mergeCell ref="D10:G10"/>
    <mergeCell ref="D11:G11"/>
    <mergeCell ref="A30:G30"/>
    <mergeCell ref="A15:G15"/>
    <mergeCell ref="A19:G19"/>
    <mergeCell ref="A20:G20"/>
    <mergeCell ref="A21:G21"/>
    <mergeCell ref="A23:G23"/>
    <mergeCell ref="A24:K24"/>
    <mergeCell ref="A27:G27"/>
    <mergeCell ref="A28:G28"/>
    <mergeCell ref="A29:G29"/>
    <mergeCell ref="B17:E17"/>
    <mergeCell ref="A31:G31"/>
    <mergeCell ref="A32:A33"/>
    <mergeCell ref="B32:B33"/>
    <mergeCell ref="C32:C33"/>
    <mergeCell ref="D32:D33"/>
    <mergeCell ref="E32:G32"/>
    <mergeCell ref="A59:G59"/>
    <mergeCell ref="A37:H37"/>
    <mergeCell ref="A39:G39"/>
    <mergeCell ref="A41:G41"/>
    <mergeCell ref="A42:A43"/>
    <mergeCell ref="B42:B43"/>
    <mergeCell ref="E42:G42"/>
    <mergeCell ref="A51:A52"/>
    <mergeCell ref="B51:B52"/>
    <mergeCell ref="E51:G51"/>
    <mergeCell ref="A55:G55"/>
    <mergeCell ref="A57:K57"/>
    <mergeCell ref="A60:C61"/>
    <mergeCell ref="D60:D61"/>
    <mergeCell ref="E60:E61"/>
    <mergeCell ref="F60:H60"/>
  </mergeCells>
  <printOptions horizontalCentered="1"/>
  <pageMargins left="0.39370078740157483" right="0.39370078740157483" top="0.39370078740157483" bottom="0.39370078740157483" header="0.19685039370078741" footer="0.19685039370078741"/>
  <pageSetup paperSize="9" scale="85" fitToHeight="0" orientation="landscape" r:id="rId1"/>
  <headerFooter alignWithMargins="0"/>
  <rowBreaks count="2" manualBreakCount="2">
    <brk id="21" max="6" man="1"/>
    <brk id="4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topLeftCell="A31" zoomScale="60" zoomScaleNormal="60" zoomScaleSheetLayoutView="100" workbookViewId="0">
      <selection activeCell="E62" sqref="E62:G62"/>
    </sheetView>
  </sheetViews>
  <sheetFormatPr defaultRowHeight="13.8" x14ac:dyDescent="0.3"/>
  <cols>
    <col min="1" max="1" width="44.44140625" style="456" customWidth="1"/>
    <col min="2" max="2" width="19.44140625" style="456" customWidth="1"/>
    <col min="3" max="3" width="15" style="454" customWidth="1"/>
    <col min="4" max="4" width="18.77734375" style="454" customWidth="1"/>
    <col min="5" max="5" width="22.6640625" style="454" customWidth="1"/>
    <col min="6" max="6" width="14.109375" style="454" customWidth="1"/>
    <col min="7" max="7" width="15.88671875" style="454" customWidth="1"/>
    <col min="8" max="8" width="32.88671875" style="454" customWidth="1"/>
    <col min="9" max="9" width="11" style="455" customWidth="1"/>
    <col min="10" max="10" width="11.109375" style="454" customWidth="1"/>
    <col min="11" max="12" width="13.33203125" style="454" customWidth="1"/>
    <col min="13" max="13" width="13.88671875" style="454" customWidth="1"/>
    <col min="14" max="17" width="9.109375" style="454" customWidth="1"/>
    <col min="18" max="256" width="8.88671875" style="454"/>
    <col min="257" max="257" width="46.109375" style="454" customWidth="1"/>
    <col min="258" max="258" width="30.6640625" style="454" customWidth="1"/>
    <col min="259" max="259" width="20.88671875" style="454" customWidth="1"/>
    <col min="260" max="261" width="20.44140625" style="454" customWidth="1"/>
    <col min="262" max="262" width="14.6640625" style="454" customWidth="1"/>
    <col min="263" max="263" width="14" style="454" customWidth="1"/>
    <col min="264" max="264" width="32.88671875" style="454" customWidth="1"/>
    <col min="265" max="265" width="11" style="454" customWidth="1"/>
    <col min="266" max="266" width="11.109375" style="454" customWidth="1"/>
    <col min="267" max="268" width="13.33203125" style="454" customWidth="1"/>
    <col min="269" max="269" width="13.88671875" style="454" customWidth="1"/>
    <col min="270" max="273" width="9.109375" style="454" customWidth="1"/>
    <col min="274" max="512" width="8.88671875" style="454"/>
    <col min="513" max="513" width="46.109375" style="454" customWidth="1"/>
    <col min="514" max="514" width="30.6640625" style="454" customWidth="1"/>
    <col min="515" max="515" width="20.88671875" style="454" customWidth="1"/>
    <col min="516" max="517" width="20.44140625" style="454" customWidth="1"/>
    <col min="518" max="518" width="14.6640625" style="454" customWidth="1"/>
    <col min="519" max="519" width="14" style="454" customWidth="1"/>
    <col min="520" max="520" width="32.88671875" style="454" customWidth="1"/>
    <col min="521" max="521" width="11" style="454" customWidth="1"/>
    <col min="522" max="522" width="11.109375" style="454" customWidth="1"/>
    <col min="523" max="524" width="13.33203125" style="454" customWidth="1"/>
    <col min="525" max="525" width="13.88671875" style="454" customWidth="1"/>
    <col min="526" max="529" width="9.109375" style="454" customWidth="1"/>
    <col min="530" max="768" width="8.88671875" style="454"/>
    <col min="769" max="769" width="46.109375" style="454" customWidth="1"/>
    <col min="770" max="770" width="30.6640625" style="454" customWidth="1"/>
    <col min="771" max="771" width="20.88671875" style="454" customWidth="1"/>
    <col min="772" max="773" width="20.44140625" style="454" customWidth="1"/>
    <col min="774" max="774" width="14.6640625" style="454" customWidth="1"/>
    <col min="775" max="775" width="14" style="454" customWidth="1"/>
    <col min="776" max="776" width="32.88671875" style="454" customWidth="1"/>
    <col min="777" max="777" width="11" style="454" customWidth="1"/>
    <col min="778" max="778" width="11.109375" style="454" customWidth="1"/>
    <col min="779" max="780" width="13.33203125" style="454" customWidth="1"/>
    <col min="781" max="781" width="13.88671875" style="454" customWidth="1"/>
    <col min="782" max="785" width="9.109375" style="454" customWidth="1"/>
    <col min="786" max="1024" width="8.88671875" style="454"/>
    <col min="1025" max="1025" width="46.109375" style="454" customWidth="1"/>
    <col min="1026" max="1026" width="30.6640625" style="454" customWidth="1"/>
    <col min="1027" max="1027" width="20.88671875" style="454" customWidth="1"/>
    <col min="1028" max="1029" width="20.44140625" style="454" customWidth="1"/>
    <col min="1030" max="1030" width="14.6640625" style="454" customWidth="1"/>
    <col min="1031" max="1031" width="14" style="454" customWidth="1"/>
    <col min="1032" max="1032" width="32.88671875" style="454" customWidth="1"/>
    <col min="1033" max="1033" width="11" style="454" customWidth="1"/>
    <col min="1034" max="1034" width="11.109375" style="454" customWidth="1"/>
    <col min="1035" max="1036" width="13.33203125" style="454" customWidth="1"/>
    <col min="1037" max="1037" width="13.88671875" style="454" customWidth="1"/>
    <col min="1038" max="1041" width="9.109375" style="454" customWidth="1"/>
    <col min="1042" max="1280" width="8.88671875" style="454"/>
    <col min="1281" max="1281" width="46.109375" style="454" customWidth="1"/>
    <col min="1282" max="1282" width="30.6640625" style="454" customWidth="1"/>
    <col min="1283" max="1283" width="20.88671875" style="454" customWidth="1"/>
    <col min="1284" max="1285" width="20.44140625" style="454" customWidth="1"/>
    <col min="1286" max="1286" width="14.6640625" style="454" customWidth="1"/>
    <col min="1287" max="1287" width="14" style="454" customWidth="1"/>
    <col min="1288" max="1288" width="32.88671875" style="454" customWidth="1"/>
    <col min="1289" max="1289" width="11" style="454" customWidth="1"/>
    <col min="1290" max="1290" width="11.109375" style="454" customWidth="1"/>
    <col min="1291" max="1292" width="13.33203125" style="454" customWidth="1"/>
    <col min="1293" max="1293" width="13.88671875" style="454" customWidth="1"/>
    <col min="1294" max="1297" width="9.109375" style="454" customWidth="1"/>
    <col min="1298" max="1536" width="8.88671875" style="454"/>
    <col min="1537" max="1537" width="46.109375" style="454" customWidth="1"/>
    <col min="1538" max="1538" width="30.6640625" style="454" customWidth="1"/>
    <col min="1539" max="1539" width="20.88671875" style="454" customWidth="1"/>
    <col min="1540" max="1541" width="20.44140625" style="454" customWidth="1"/>
    <col min="1542" max="1542" width="14.6640625" style="454" customWidth="1"/>
    <col min="1543" max="1543" width="14" style="454" customWidth="1"/>
    <col min="1544" max="1544" width="32.88671875" style="454" customWidth="1"/>
    <col min="1545" max="1545" width="11" style="454" customWidth="1"/>
    <col min="1546" max="1546" width="11.109375" style="454" customWidth="1"/>
    <col min="1547" max="1548" width="13.33203125" style="454" customWidth="1"/>
    <col min="1549" max="1549" width="13.88671875" style="454" customWidth="1"/>
    <col min="1550" max="1553" width="9.109375" style="454" customWidth="1"/>
    <col min="1554" max="1792" width="8.88671875" style="454"/>
    <col min="1793" max="1793" width="46.109375" style="454" customWidth="1"/>
    <col min="1794" max="1794" width="30.6640625" style="454" customWidth="1"/>
    <col min="1795" max="1795" width="20.88671875" style="454" customWidth="1"/>
    <col min="1796" max="1797" width="20.44140625" style="454" customWidth="1"/>
    <col min="1798" max="1798" width="14.6640625" style="454" customWidth="1"/>
    <col min="1799" max="1799" width="14" style="454" customWidth="1"/>
    <col min="1800" max="1800" width="32.88671875" style="454" customWidth="1"/>
    <col min="1801" max="1801" width="11" style="454" customWidth="1"/>
    <col min="1802" max="1802" width="11.109375" style="454" customWidth="1"/>
    <col min="1803" max="1804" width="13.33203125" style="454" customWidth="1"/>
    <col min="1805" max="1805" width="13.88671875" style="454" customWidth="1"/>
    <col min="1806" max="1809" width="9.109375" style="454" customWidth="1"/>
    <col min="1810" max="2048" width="8.88671875" style="454"/>
    <col min="2049" max="2049" width="46.109375" style="454" customWidth="1"/>
    <col min="2050" max="2050" width="30.6640625" style="454" customWidth="1"/>
    <col min="2051" max="2051" width="20.88671875" style="454" customWidth="1"/>
    <col min="2052" max="2053" width="20.44140625" style="454" customWidth="1"/>
    <col min="2054" max="2054" width="14.6640625" style="454" customWidth="1"/>
    <col min="2055" max="2055" width="14" style="454" customWidth="1"/>
    <col min="2056" max="2056" width="32.88671875" style="454" customWidth="1"/>
    <col min="2057" max="2057" width="11" style="454" customWidth="1"/>
    <col min="2058" max="2058" width="11.109375" style="454" customWidth="1"/>
    <col min="2059" max="2060" width="13.33203125" style="454" customWidth="1"/>
    <col min="2061" max="2061" width="13.88671875" style="454" customWidth="1"/>
    <col min="2062" max="2065" width="9.109375" style="454" customWidth="1"/>
    <col min="2066" max="2304" width="8.88671875" style="454"/>
    <col min="2305" max="2305" width="46.109375" style="454" customWidth="1"/>
    <col min="2306" max="2306" width="30.6640625" style="454" customWidth="1"/>
    <col min="2307" max="2307" width="20.88671875" style="454" customWidth="1"/>
    <col min="2308" max="2309" width="20.44140625" style="454" customWidth="1"/>
    <col min="2310" max="2310" width="14.6640625" style="454" customWidth="1"/>
    <col min="2311" max="2311" width="14" style="454" customWidth="1"/>
    <col min="2312" max="2312" width="32.88671875" style="454" customWidth="1"/>
    <col min="2313" max="2313" width="11" style="454" customWidth="1"/>
    <col min="2314" max="2314" width="11.109375" style="454" customWidth="1"/>
    <col min="2315" max="2316" width="13.33203125" style="454" customWidth="1"/>
    <col min="2317" max="2317" width="13.88671875" style="454" customWidth="1"/>
    <col min="2318" max="2321" width="9.109375" style="454" customWidth="1"/>
    <col min="2322" max="2560" width="8.88671875" style="454"/>
    <col min="2561" max="2561" width="46.109375" style="454" customWidth="1"/>
    <col min="2562" max="2562" width="30.6640625" style="454" customWidth="1"/>
    <col min="2563" max="2563" width="20.88671875" style="454" customWidth="1"/>
    <col min="2564" max="2565" width="20.44140625" style="454" customWidth="1"/>
    <col min="2566" max="2566" width="14.6640625" style="454" customWidth="1"/>
    <col min="2567" max="2567" width="14" style="454" customWidth="1"/>
    <col min="2568" max="2568" width="32.88671875" style="454" customWidth="1"/>
    <col min="2569" max="2569" width="11" style="454" customWidth="1"/>
    <col min="2570" max="2570" width="11.109375" style="454" customWidth="1"/>
    <col min="2571" max="2572" width="13.33203125" style="454" customWidth="1"/>
    <col min="2573" max="2573" width="13.88671875" style="454" customWidth="1"/>
    <col min="2574" max="2577" width="9.109375" style="454" customWidth="1"/>
    <col min="2578" max="2816" width="8.88671875" style="454"/>
    <col min="2817" max="2817" width="46.109375" style="454" customWidth="1"/>
    <col min="2818" max="2818" width="30.6640625" style="454" customWidth="1"/>
    <col min="2819" max="2819" width="20.88671875" style="454" customWidth="1"/>
    <col min="2820" max="2821" width="20.44140625" style="454" customWidth="1"/>
    <col min="2822" max="2822" width="14.6640625" style="454" customWidth="1"/>
    <col min="2823" max="2823" width="14" style="454" customWidth="1"/>
    <col min="2824" max="2824" width="32.88671875" style="454" customWidth="1"/>
    <col min="2825" max="2825" width="11" style="454" customWidth="1"/>
    <col min="2826" max="2826" width="11.109375" style="454" customWidth="1"/>
    <col min="2827" max="2828" width="13.33203125" style="454" customWidth="1"/>
    <col min="2829" max="2829" width="13.88671875" style="454" customWidth="1"/>
    <col min="2830" max="2833" width="9.109375" style="454" customWidth="1"/>
    <col min="2834" max="3072" width="8.88671875" style="454"/>
    <col min="3073" max="3073" width="46.109375" style="454" customWidth="1"/>
    <col min="3074" max="3074" width="30.6640625" style="454" customWidth="1"/>
    <col min="3075" max="3075" width="20.88671875" style="454" customWidth="1"/>
    <col min="3076" max="3077" width="20.44140625" style="454" customWidth="1"/>
    <col min="3078" max="3078" width="14.6640625" style="454" customWidth="1"/>
    <col min="3079" max="3079" width="14" style="454" customWidth="1"/>
    <col min="3080" max="3080" width="32.88671875" style="454" customWidth="1"/>
    <col min="3081" max="3081" width="11" style="454" customWidth="1"/>
    <col min="3082" max="3082" width="11.109375" style="454" customWidth="1"/>
    <col min="3083" max="3084" width="13.33203125" style="454" customWidth="1"/>
    <col min="3085" max="3085" width="13.88671875" style="454" customWidth="1"/>
    <col min="3086" max="3089" width="9.109375" style="454" customWidth="1"/>
    <col min="3090" max="3328" width="8.88671875" style="454"/>
    <col min="3329" max="3329" width="46.109375" style="454" customWidth="1"/>
    <col min="3330" max="3330" width="30.6640625" style="454" customWidth="1"/>
    <col min="3331" max="3331" width="20.88671875" style="454" customWidth="1"/>
    <col min="3332" max="3333" width="20.44140625" style="454" customWidth="1"/>
    <col min="3334" max="3334" width="14.6640625" style="454" customWidth="1"/>
    <col min="3335" max="3335" width="14" style="454" customWidth="1"/>
    <col min="3336" max="3336" width="32.88671875" style="454" customWidth="1"/>
    <col min="3337" max="3337" width="11" style="454" customWidth="1"/>
    <col min="3338" max="3338" width="11.109375" style="454" customWidth="1"/>
    <col min="3339" max="3340" width="13.33203125" style="454" customWidth="1"/>
    <col min="3341" max="3341" width="13.88671875" style="454" customWidth="1"/>
    <col min="3342" max="3345" width="9.109375" style="454" customWidth="1"/>
    <col min="3346" max="3584" width="8.88671875" style="454"/>
    <col min="3585" max="3585" width="46.109375" style="454" customWidth="1"/>
    <col min="3586" max="3586" width="30.6640625" style="454" customWidth="1"/>
    <col min="3587" max="3587" width="20.88671875" style="454" customWidth="1"/>
    <col min="3588" max="3589" width="20.44140625" style="454" customWidth="1"/>
    <col min="3590" max="3590" width="14.6640625" style="454" customWidth="1"/>
    <col min="3591" max="3591" width="14" style="454" customWidth="1"/>
    <col min="3592" max="3592" width="32.88671875" style="454" customWidth="1"/>
    <col min="3593" max="3593" width="11" style="454" customWidth="1"/>
    <col min="3594" max="3594" width="11.109375" style="454" customWidth="1"/>
    <col min="3595" max="3596" width="13.33203125" style="454" customWidth="1"/>
    <col min="3597" max="3597" width="13.88671875" style="454" customWidth="1"/>
    <col min="3598" max="3601" width="9.109375" style="454" customWidth="1"/>
    <col min="3602" max="3840" width="8.88671875" style="454"/>
    <col min="3841" max="3841" width="46.109375" style="454" customWidth="1"/>
    <col min="3842" max="3842" width="30.6640625" style="454" customWidth="1"/>
    <col min="3843" max="3843" width="20.88671875" style="454" customWidth="1"/>
    <col min="3844" max="3845" width="20.44140625" style="454" customWidth="1"/>
    <col min="3846" max="3846" width="14.6640625" style="454" customWidth="1"/>
    <col min="3847" max="3847" width="14" style="454" customWidth="1"/>
    <col min="3848" max="3848" width="32.88671875" style="454" customWidth="1"/>
    <col min="3849" max="3849" width="11" style="454" customWidth="1"/>
    <col min="3850" max="3850" width="11.109375" style="454" customWidth="1"/>
    <col min="3851" max="3852" width="13.33203125" style="454" customWidth="1"/>
    <col min="3853" max="3853" width="13.88671875" style="454" customWidth="1"/>
    <col min="3854" max="3857" width="9.109375" style="454" customWidth="1"/>
    <col min="3858" max="4096" width="8.88671875" style="454"/>
    <col min="4097" max="4097" width="46.109375" style="454" customWidth="1"/>
    <col min="4098" max="4098" width="30.6640625" style="454" customWidth="1"/>
    <col min="4099" max="4099" width="20.88671875" style="454" customWidth="1"/>
    <col min="4100" max="4101" width="20.44140625" style="454" customWidth="1"/>
    <col min="4102" max="4102" width="14.6640625" style="454" customWidth="1"/>
    <col min="4103" max="4103" width="14" style="454" customWidth="1"/>
    <col min="4104" max="4104" width="32.88671875" style="454" customWidth="1"/>
    <col min="4105" max="4105" width="11" style="454" customWidth="1"/>
    <col min="4106" max="4106" width="11.109375" style="454" customWidth="1"/>
    <col min="4107" max="4108" width="13.33203125" style="454" customWidth="1"/>
    <col min="4109" max="4109" width="13.88671875" style="454" customWidth="1"/>
    <col min="4110" max="4113" width="9.109375" style="454" customWidth="1"/>
    <col min="4114" max="4352" width="8.88671875" style="454"/>
    <col min="4353" max="4353" width="46.109375" style="454" customWidth="1"/>
    <col min="4354" max="4354" width="30.6640625" style="454" customWidth="1"/>
    <col min="4355" max="4355" width="20.88671875" style="454" customWidth="1"/>
    <col min="4356" max="4357" width="20.44140625" style="454" customWidth="1"/>
    <col min="4358" max="4358" width="14.6640625" style="454" customWidth="1"/>
    <col min="4359" max="4359" width="14" style="454" customWidth="1"/>
    <col min="4360" max="4360" width="32.88671875" style="454" customWidth="1"/>
    <col min="4361" max="4361" width="11" style="454" customWidth="1"/>
    <col min="4362" max="4362" width="11.109375" style="454" customWidth="1"/>
    <col min="4363" max="4364" width="13.33203125" style="454" customWidth="1"/>
    <col min="4365" max="4365" width="13.88671875" style="454" customWidth="1"/>
    <col min="4366" max="4369" width="9.109375" style="454" customWidth="1"/>
    <col min="4370" max="4608" width="8.88671875" style="454"/>
    <col min="4609" max="4609" width="46.109375" style="454" customWidth="1"/>
    <col min="4610" max="4610" width="30.6640625" style="454" customWidth="1"/>
    <col min="4611" max="4611" width="20.88671875" style="454" customWidth="1"/>
    <col min="4612" max="4613" width="20.44140625" style="454" customWidth="1"/>
    <col min="4614" max="4614" width="14.6640625" style="454" customWidth="1"/>
    <col min="4615" max="4615" width="14" style="454" customWidth="1"/>
    <col min="4616" max="4616" width="32.88671875" style="454" customWidth="1"/>
    <col min="4617" max="4617" width="11" style="454" customWidth="1"/>
    <col min="4618" max="4618" width="11.109375" style="454" customWidth="1"/>
    <col min="4619" max="4620" width="13.33203125" style="454" customWidth="1"/>
    <col min="4621" max="4621" width="13.88671875" style="454" customWidth="1"/>
    <col min="4622" max="4625" width="9.109375" style="454" customWidth="1"/>
    <col min="4626" max="4864" width="8.88671875" style="454"/>
    <col min="4865" max="4865" width="46.109375" style="454" customWidth="1"/>
    <col min="4866" max="4866" width="30.6640625" style="454" customWidth="1"/>
    <col min="4867" max="4867" width="20.88671875" style="454" customWidth="1"/>
    <col min="4868" max="4869" width="20.44140625" style="454" customWidth="1"/>
    <col min="4870" max="4870" width="14.6640625" style="454" customWidth="1"/>
    <col min="4871" max="4871" width="14" style="454" customWidth="1"/>
    <col min="4872" max="4872" width="32.88671875" style="454" customWidth="1"/>
    <col min="4873" max="4873" width="11" style="454" customWidth="1"/>
    <col min="4874" max="4874" width="11.109375" style="454" customWidth="1"/>
    <col min="4875" max="4876" width="13.33203125" style="454" customWidth="1"/>
    <col min="4877" max="4877" width="13.88671875" style="454" customWidth="1"/>
    <col min="4878" max="4881" width="9.109375" style="454" customWidth="1"/>
    <col min="4882" max="5120" width="8.88671875" style="454"/>
    <col min="5121" max="5121" width="46.109375" style="454" customWidth="1"/>
    <col min="5122" max="5122" width="30.6640625" style="454" customWidth="1"/>
    <col min="5123" max="5123" width="20.88671875" style="454" customWidth="1"/>
    <col min="5124" max="5125" width="20.44140625" style="454" customWidth="1"/>
    <col min="5126" max="5126" width="14.6640625" style="454" customWidth="1"/>
    <col min="5127" max="5127" width="14" style="454" customWidth="1"/>
    <col min="5128" max="5128" width="32.88671875" style="454" customWidth="1"/>
    <col min="5129" max="5129" width="11" style="454" customWidth="1"/>
    <col min="5130" max="5130" width="11.109375" style="454" customWidth="1"/>
    <col min="5131" max="5132" width="13.33203125" style="454" customWidth="1"/>
    <col min="5133" max="5133" width="13.88671875" style="454" customWidth="1"/>
    <col min="5134" max="5137" width="9.109375" style="454" customWidth="1"/>
    <col min="5138" max="5376" width="8.88671875" style="454"/>
    <col min="5377" max="5377" width="46.109375" style="454" customWidth="1"/>
    <col min="5378" max="5378" width="30.6640625" style="454" customWidth="1"/>
    <col min="5379" max="5379" width="20.88671875" style="454" customWidth="1"/>
    <col min="5380" max="5381" width="20.44140625" style="454" customWidth="1"/>
    <col min="5382" max="5382" width="14.6640625" style="454" customWidth="1"/>
    <col min="5383" max="5383" width="14" style="454" customWidth="1"/>
    <col min="5384" max="5384" width="32.88671875" style="454" customWidth="1"/>
    <col min="5385" max="5385" width="11" style="454" customWidth="1"/>
    <col min="5386" max="5386" width="11.109375" style="454" customWidth="1"/>
    <col min="5387" max="5388" width="13.33203125" style="454" customWidth="1"/>
    <col min="5389" max="5389" width="13.88671875" style="454" customWidth="1"/>
    <col min="5390" max="5393" width="9.109375" style="454" customWidth="1"/>
    <col min="5394" max="5632" width="8.88671875" style="454"/>
    <col min="5633" max="5633" width="46.109375" style="454" customWidth="1"/>
    <col min="5634" max="5634" width="30.6640625" style="454" customWidth="1"/>
    <col min="5635" max="5635" width="20.88671875" style="454" customWidth="1"/>
    <col min="5636" max="5637" width="20.44140625" style="454" customWidth="1"/>
    <col min="5638" max="5638" width="14.6640625" style="454" customWidth="1"/>
    <col min="5639" max="5639" width="14" style="454" customWidth="1"/>
    <col min="5640" max="5640" width="32.88671875" style="454" customWidth="1"/>
    <col min="5641" max="5641" width="11" style="454" customWidth="1"/>
    <col min="5642" max="5642" width="11.109375" style="454" customWidth="1"/>
    <col min="5643" max="5644" width="13.33203125" style="454" customWidth="1"/>
    <col min="5645" max="5645" width="13.88671875" style="454" customWidth="1"/>
    <col min="5646" max="5649" width="9.109375" style="454" customWidth="1"/>
    <col min="5650" max="5888" width="8.88671875" style="454"/>
    <col min="5889" max="5889" width="46.109375" style="454" customWidth="1"/>
    <col min="5890" max="5890" width="30.6640625" style="454" customWidth="1"/>
    <col min="5891" max="5891" width="20.88671875" style="454" customWidth="1"/>
    <col min="5892" max="5893" width="20.44140625" style="454" customWidth="1"/>
    <col min="5894" max="5894" width="14.6640625" style="454" customWidth="1"/>
    <col min="5895" max="5895" width="14" style="454" customWidth="1"/>
    <col min="5896" max="5896" width="32.88671875" style="454" customWidth="1"/>
    <col min="5897" max="5897" width="11" style="454" customWidth="1"/>
    <col min="5898" max="5898" width="11.109375" style="454" customWidth="1"/>
    <col min="5899" max="5900" width="13.33203125" style="454" customWidth="1"/>
    <col min="5901" max="5901" width="13.88671875" style="454" customWidth="1"/>
    <col min="5902" max="5905" width="9.109375" style="454" customWidth="1"/>
    <col min="5906" max="6144" width="8.88671875" style="454"/>
    <col min="6145" max="6145" width="46.109375" style="454" customWidth="1"/>
    <col min="6146" max="6146" width="30.6640625" style="454" customWidth="1"/>
    <col min="6147" max="6147" width="20.88671875" style="454" customWidth="1"/>
    <col min="6148" max="6149" width="20.44140625" style="454" customWidth="1"/>
    <col min="6150" max="6150" width="14.6640625" style="454" customWidth="1"/>
    <col min="6151" max="6151" width="14" style="454" customWidth="1"/>
    <col min="6152" max="6152" width="32.88671875" style="454" customWidth="1"/>
    <col min="6153" max="6153" width="11" style="454" customWidth="1"/>
    <col min="6154" max="6154" width="11.109375" style="454" customWidth="1"/>
    <col min="6155" max="6156" width="13.33203125" style="454" customWidth="1"/>
    <col min="6157" max="6157" width="13.88671875" style="454" customWidth="1"/>
    <col min="6158" max="6161" width="9.109375" style="454" customWidth="1"/>
    <col min="6162" max="6400" width="8.88671875" style="454"/>
    <col min="6401" max="6401" width="46.109375" style="454" customWidth="1"/>
    <col min="6402" max="6402" width="30.6640625" style="454" customWidth="1"/>
    <col min="6403" max="6403" width="20.88671875" style="454" customWidth="1"/>
    <col min="6404" max="6405" width="20.44140625" style="454" customWidth="1"/>
    <col min="6406" max="6406" width="14.6640625" style="454" customWidth="1"/>
    <col min="6407" max="6407" width="14" style="454" customWidth="1"/>
    <col min="6408" max="6408" width="32.88671875" style="454" customWidth="1"/>
    <col min="6409" max="6409" width="11" style="454" customWidth="1"/>
    <col min="6410" max="6410" width="11.109375" style="454" customWidth="1"/>
    <col min="6411" max="6412" width="13.33203125" style="454" customWidth="1"/>
    <col min="6413" max="6413" width="13.88671875" style="454" customWidth="1"/>
    <col min="6414" max="6417" width="9.109375" style="454" customWidth="1"/>
    <col min="6418" max="6656" width="8.88671875" style="454"/>
    <col min="6657" max="6657" width="46.109375" style="454" customWidth="1"/>
    <col min="6658" max="6658" width="30.6640625" style="454" customWidth="1"/>
    <col min="6659" max="6659" width="20.88671875" style="454" customWidth="1"/>
    <col min="6660" max="6661" width="20.44140625" style="454" customWidth="1"/>
    <col min="6662" max="6662" width="14.6640625" style="454" customWidth="1"/>
    <col min="6663" max="6663" width="14" style="454" customWidth="1"/>
    <col min="6664" max="6664" width="32.88671875" style="454" customWidth="1"/>
    <col min="6665" max="6665" width="11" style="454" customWidth="1"/>
    <col min="6666" max="6666" width="11.109375" style="454" customWidth="1"/>
    <col min="6667" max="6668" width="13.33203125" style="454" customWidth="1"/>
    <col min="6669" max="6669" width="13.88671875" style="454" customWidth="1"/>
    <col min="6670" max="6673" width="9.109375" style="454" customWidth="1"/>
    <col min="6674" max="6912" width="8.88671875" style="454"/>
    <col min="6913" max="6913" width="46.109375" style="454" customWidth="1"/>
    <col min="6914" max="6914" width="30.6640625" style="454" customWidth="1"/>
    <col min="6915" max="6915" width="20.88671875" style="454" customWidth="1"/>
    <col min="6916" max="6917" width="20.44140625" style="454" customWidth="1"/>
    <col min="6918" max="6918" width="14.6640625" style="454" customWidth="1"/>
    <col min="6919" max="6919" width="14" style="454" customWidth="1"/>
    <col min="6920" max="6920" width="32.88671875" style="454" customWidth="1"/>
    <col min="6921" max="6921" width="11" style="454" customWidth="1"/>
    <col min="6922" max="6922" width="11.109375" style="454" customWidth="1"/>
    <col min="6923" max="6924" width="13.33203125" style="454" customWidth="1"/>
    <col min="6925" max="6925" width="13.88671875" style="454" customWidth="1"/>
    <col min="6926" max="6929" width="9.109375" style="454" customWidth="1"/>
    <col min="6930" max="7168" width="8.88671875" style="454"/>
    <col min="7169" max="7169" width="46.109375" style="454" customWidth="1"/>
    <col min="7170" max="7170" width="30.6640625" style="454" customWidth="1"/>
    <col min="7171" max="7171" width="20.88671875" style="454" customWidth="1"/>
    <col min="7172" max="7173" width="20.44140625" style="454" customWidth="1"/>
    <col min="7174" max="7174" width="14.6640625" style="454" customWidth="1"/>
    <col min="7175" max="7175" width="14" style="454" customWidth="1"/>
    <col min="7176" max="7176" width="32.88671875" style="454" customWidth="1"/>
    <col min="7177" max="7177" width="11" style="454" customWidth="1"/>
    <col min="7178" max="7178" width="11.109375" style="454" customWidth="1"/>
    <col min="7179" max="7180" width="13.33203125" style="454" customWidth="1"/>
    <col min="7181" max="7181" width="13.88671875" style="454" customWidth="1"/>
    <col min="7182" max="7185" width="9.109375" style="454" customWidth="1"/>
    <col min="7186" max="7424" width="8.88671875" style="454"/>
    <col min="7425" max="7425" width="46.109375" style="454" customWidth="1"/>
    <col min="7426" max="7426" width="30.6640625" style="454" customWidth="1"/>
    <col min="7427" max="7427" width="20.88671875" style="454" customWidth="1"/>
    <col min="7428" max="7429" width="20.44140625" style="454" customWidth="1"/>
    <col min="7430" max="7430" width="14.6640625" style="454" customWidth="1"/>
    <col min="7431" max="7431" width="14" style="454" customWidth="1"/>
    <col min="7432" max="7432" width="32.88671875" style="454" customWidth="1"/>
    <col min="7433" max="7433" width="11" style="454" customWidth="1"/>
    <col min="7434" max="7434" width="11.109375" style="454" customWidth="1"/>
    <col min="7435" max="7436" width="13.33203125" style="454" customWidth="1"/>
    <col min="7437" max="7437" width="13.88671875" style="454" customWidth="1"/>
    <col min="7438" max="7441" width="9.109375" style="454" customWidth="1"/>
    <col min="7442" max="7680" width="8.88671875" style="454"/>
    <col min="7681" max="7681" width="46.109375" style="454" customWidth="1"/>
    <col min="7682" max="7682" width="30.6640625" style="454" customWidth="1"/>
    <col min="7683" max="7683" width="20.88671875" style="454" customWidth="1"/>
    <col min="7684" max="7685" width="20.44140625" style="454" customWidth="1"/>
    <col min="7686" max="7686" width="14.6640625" style="454" customWidth="1"/>
    <col min="7687" max="7687" width="14" style="454" customWidth="1"/>
    <col min="7688" max="7688" width="32.88671875" style="454" customWidth="1"/>
    <col min="7689" max="7689" width="11" style="454" customWidth="1"/>
    <col min="7690" max="7690" width="11.109375" style="454" customWidth="1"/>
    <col min="7691" max="7692" width="13.33203125" style="454" customWidth="1"/>
    <col min="7693" max="7693" width="13.88671875" style="454" customWidth="1"/>
    <col min="7694" max="7697" width="9.109375" style="454" customWidth="1"/>
    <col min="7698" max="7936" width="8.88671875" style="454"/>
    <col min="7937" max="7937" width="46.109375" style="454" customWidth="1"/>
    <col min="7938" max="7938" width="30.6640625" style="454" customWidth="1"/>
    <col min="7939" max="7939" width="20.88671875" style="454" customWidth="1"/>
    <col min="7940" max="7941" width="20.44140625" style="454" customWidth="1"/>
    <col min="7942" max="7942" width="14.6640625" style="454" customWidth="1"/>
    <col min="7943" max="7943" width="14" style="454" customWidth="1"/>
    <col min="7944" max="7944" width="32.88671875" style="454" customWidth="1"/>
    <col min="7945" max="7945" width="11" style="454" customWidth="1"/>
    <col min="7946" max="7946" width="11.109375" style="454" customWidth="1"/>
    <col min="7947" max="7948" width="13.33203125" style="454" customWidth="1"/>
    <col min="7949" max="7949" width="13.88671875" style="454" customWidth="1"/>
    <col min="7950" max="7953" width="9.109375" style="454" customWidth="1"/>
    <col min="7954" max="8192" width="8.88671875" style="454"/>
    <col min="8193" max="8193" width="46.109375" style="454" customWidth="1"/>
    <col min="8194" max="8194" width="30.6640625" style="454" customWidth="1"/>
    <col min="8195" max="8195" width="20.88671875" style="454" customWidth="1"/>
    <col min="8196" max="8197" width="20.44140625" style="454" customWidth="1"/>
    <col min="8198" max="8198" width="14.6640625" style="454" customWidth="1"/>
    <col min="8199" max="8199" width="14" style="454" customWidth="1"/>
    <col min="8200" max="8200" width="32.88671875" style="454" customWidth="1"/>
    <col min="8201" max="8201" width="11" style="454" customWidth="1"/>
    <col min="8202" max="8202" width="11.109375" style="454" customWidth="1"/>
    <col min="8203" max="8204" width="13.33203125" style="454" customWidth="1"/>
    <col min="8205" max="8205" width="13.88671875" style="454" customWidth="1"/>
    <col min="8206" max="8209" width="9.109375" style="454" customWidth="1"/>
    <col min="8210" max="8448" width="8.88671875" style="454"/>
    <col min="8449" max="8449" width="46.109375" style="454" customWidth="1"/>
    <col min="8450" max="8450" width="30.6640625" style="454" customWidth="1"/>
    <col min="8451" max="8451" width="20.88671875" style="454" customWidth="1"/>
    <col min="8452" max="8453" width="20.44140625" style="454" customWidth="1"/>
    <col min="8454" max="8454" width="14.6640625" style="454" customWidth="1"/>
    <col min="8455" max="8455" width="14" style="454" customWidth="1"/>
    <col min="8456" max="8456" width="32.88671875" style="454" customWidth="1"/>
    <col min="8457" max="8457" width="11" style="454" customWidth="1"/>
    <col min="8458" max="8458" width="11.109375" style="454" customWidth="1"/>
    <col min="8459" max="8460" width="13.33203125" style="454" customWidth="1"/>
    <col min="8461" max="8461" width="13.88671875" style="454" customWidth="1"/>
    <col min="8462" max="8465" width="9.109375" style="454" customWidth="1"/>
    <col min="8466" max="8704" width="8.88671875" style="454"/>
    <col min="8705" max="8705" width="46.109375" style="454" customWidth="1"/>
    <col min="8706" max="8706" width="30.6640625" style="454" customWidth="1"/>
    <col min="8707" max="8707" width="20.88671875" style="454" customWidth="1"/>
    <col min="8708" max="8709" width="20.44140625" style="454" customWidth="1"/>
    <col min="8710" max="8710" width="14.6640625" style="454" customWidth="1"/>
    <col min="8711" max="8711" width="14" style="454" customWidth="1"/>
    <col min="8712" max="8712" width="32.88671875" style="454" customWidth="1"/>
    <col min="8713" max="8713" width="11" style="454" customWidth="1"/>
    <col min="8714" max="8714" width="11.109375" style="454" customWidth="1"/>
    <col min="8715" max="8716" width="13.33203125" style="454" customWidth="1"/>
    <col min="8717" max="8717" width="13.88671875" style="454" customWidth="1"/>
    <col min="8718" max="8721" width="9.109375" style="454" customWidth="1"/>
    <col min="8722" max="8960" width="8.88671875" style="454"/>
    <col min="8961" max="8961" width="46.109375" style="454" customWidth="1"/>
    <col min="8962" max="8962" width="30.6640625" style="454" customWidth="1"/>
    <col min="8963" max="8963" width="20.88671875" style="454" customWidth="1"/>
    <col min="8964" max="8965" width="20.44140625" style="454" customWidth="1"/>
    <col min="8966" max="8966" width="14.6640625" style="454" customWidth="1"/>
    <col min="8967" max="8967" width="14" style="454" customWidth="1"/>
    <col min="8968" max="8968" width="32.88671875" style="454" customWidth="1"/>
    <col min="8969" max="8969" width="11" style="454" customWidth="1"/>
    <col min="8970" max="8970" width="11.109375" style="454" customWidth="1"/>
    <col min="8971" max="8972" width="13.33203125" style="454" customWidth="1"/>
    <col min="8973" max="8973" width="13.88671875" style="454" customWidth="1"/>
    <col min="8974" max="8977" width="9.109375" style="454" customWidth="1"/>
    <col min="8978" max="9216" width="8.88671875" style="454"/>
    <col min="9217" max="9217" width="46.109375" style="454" customWidth="1"/>
    <col min="9218" max="9218" width="30.6640625" style="454" customWidth="1"/>
    <col min="9219" max="9219" width="20.88671875" style="454" customWidth="1"/>
    <col min="9220" max="9221" width="20.44140625" style="454" customWidth="1"/>
    <col min="9222" max="9222" width="14.6640625" style="454" customWidth="1"/>
    <col min="9223" max="9223" width="14" style="454" customWidth="1"/>
    <col min="9224" max="9224" width="32.88671875" style="454" customWidth="1"/>
    <col min="9225" max="9225" width="11" style="454" customWidth="1"/>
    <col min="9226" max="9226" width="11.109375" style="454" customWidth="1"/>
    <col min="9227" max="9228" width="13.33203125" style="454" customWidth="1"/>
    <col min="9229" max="9229" width="13.88671875" style="454" customWidth="1"/>
    <col min="9230" max="9233" width="9.109375" style="454" customWidth="1"/>
    <col min="9234" max="9472" width="8.88671875" style="454"/>
    <col min="9473" max="9473" width="46.109375" style="454" customWidth="1"/>
    <col min="9474" max="9474" width="30.6640625" style="454" customWidth="1"/>
    <col min="9475" max="9475" width="20.88671875" style="454" customWidth="1"/>
    <col min="9476" max="9477" width="20.44140625" style="454" customWidth="1"/>
    <col min="9478" max="9478" width="14.6640625" style="454" customWidth="1"/>
    <col min="9479" max="9479" width="14" style="454" customWidth="1"/>
    <col min="9480" max="9480" width="32.88671875" style="454" customWidth="1"/>
    <col min="9481" max="9481" width="11" style="454" customWidth="1"/>
    <col min="9482" max="9482" width="11.109375" style="454" customWidth="1"/>
    <col min="9483" max="9484" width="13.33203125" style="454" customWidth="1"/>
    <col min="9485" max="9485" width="13.88671875" style="454" customWidth="1"/>
    <col min="9486" max="9489" width="9.109375" style="454" customWidth="1"/>
    <col min="9490" max="9728" width="8.88671875" style="454"/>
    <col min="9729" max="9729" width="46.109375" style="454" customWidth="1"/>
    <col min="9730" max="9730" width="30.6640625" style="454" customWidth="1"/>
    <col min="9731" max="9731" width="20.88671875" style="454" customWidth="1"/>
    <col min="9732" max="9733" width="20.44140625" style="454" customWidth="1"/>
    <col min="9734" max="9734" width="14.6640625" style="454" customWidth="1"/>
    <col min="9735" max="9735" width="14" style="454" customWidth="1"/>
    <col min="9736" max="9736" width="32.88671875" style="454" customWidth="1"/>
    <col min="9737" max="9737" width="11" style="454" customWidth="1"/>
    <col min="9738" max="9738" width="11.109375" style="454" customWidth="1"/>
    <col min="9739" max="9740" width="13.33203125" style="454" customWidth="1"/>
    <col min="9741" max="9741" width="13.88671875" style="454" customWidth="1"/>
    <col min="9742" max="9745" width="9.109375" style="454" customWidth="1"/>
    <col min="9746" max="9984" width="8.88671875" style="454"/>
    <col min="9985" max="9985" width="46.109375" style="454" customWidth="1"/>
    <col min="9986" max="9986" width="30.6640625" style="454" customWidth="1"/>
    <col min="9987" max="9987" width="20.88671875" style="454" customWidth="1"/>
    <col min="9988" max="9989" width="20.44140625" style="454" customWidth="1"/>
    <col min="9990" max="9990" width="14.6640625" style="454" customWidth="1"/>
    <col min="9991" max="9991" width="14" style="454" customWidth="1"/>
    <col min="9992" max="9992" width="32.88671875" style="454" customWidth="1"/>
    <col min="9993" max="9993" width="11" style="454" customWidth="1"/>
    <col min="9994" max="9994" width="11.109375" style="454" customWidth="1"/>
    <col min="9995" max="9996" width="13.33203125" style="454" customWidth="1"/>
    <col min="9997" max="9997" width="13.88671875" style="454" customWidth="1"/>
    <col min="9998" max="10001" width="9.109375" style="454" customWidth="1"/>
    <col min="10002" max="10240" width="8.88671875" style="454"/>
    <col min="10241" max="10241" width="46.109375" style="454" customWidth="1"/>
    <col min="10242" max="10242" width="30.6640625" style="454" customWidth="1"/>
    <col min="10243" max="10243" width="20.88671875" style="454" customWidth="1"/>
    <col min="10244" max="10245" width="20.44140625" style="454" customWidth="1"/>
    <col min="10246" max="10246" width="14.6640625" style="454" customWidth="1"/>
    <col min="10247" max="10247" width="14" style="454" customWidth="1"/>
    <col min="10248" max="10248" width="32.88671875" style="454" customWidth="1"/>
    <col min="10249" max="10249" width="11" style="454" customWidth="1"/>
    <col min="10250" max="10250" width="11.109375" style="454" customWidth="1"/>
    <col min="10251" max="10252" width="13.33203125" style="454" customWidth="1"/>
    <col min="10253" max="10253" width="13.88671875" style="454" customWidth="1"/>
    <col min="10254" max="10257" width="9.109375" style="454" customWidth="1"/>
    <col min="10258" max="10496" width="8.88671875" style="454"/>
    <col min="10497" max="10497" width="46.109375" style="454" customWidth="1"/>
    <col min="10498" max="10498" width="30.6640625" style="454" customWidth="1"/>
    <col min="10499" max="10499" width="20.88671875" style="454" customWidth="1"/>
    <col min="10500" max="10501" width="20.44140625" style="454" customWidth="1"/>
    <col min="10502" max="10502" width="14.6640625" style="454" customWidth="1"/>
    <col min="10503" max="10503" width="14" style="454" customWidth="1"/>
    <col min="10504" max="10504" width="32.88671875" style="454" customWidth="1"/>
    <col min="10505" max="10505" width="11" style="454" customWidth="1"/>
    <col min="10506" max="10506" width="11.109375" style="454" customWidth="1"/>
    <col min="10507" max="10508" width="13.33203125" style="454" customWidth="1"/>
    <col min="10509" max="10509" width="13.88671875" style="454" customWidth="1"/>
    <col min="10510" max="10513" width="9.109375" style="454" customWidth="1"/>
    <col min="10514" max="10752" width="8.88671875" style="454"/>
    <col min="10753" max="10753" width="46.109375" style="454" customWidth="1"/>
    <col min="10754" max="10754" width="30.6640625" style="454" customWidth="1"/>
    <col min="10755" max="10755" width="20.88671875" style="454" customWidth="1"/>
    <col min="10756" max="10757" width="20.44140625" style="454" customWidth="1"/>
    <col min="10758" max="10758" width="14.6640625" style="454" customWidth="1"/>
    <col min="10759" max="10759" width="14" style="454" customWidth="1"/>
    <col min="10760" max="10760" width="32.88671875" style="454" customWidth="1"/>
    <col min="10761" max="10761" width="11" style="454" customWidth="1"/>
    <col min="10762" max="10762" width="11.109375" style="454" customWidth="1"/>
    <col min="10763" max="10764" width="13.33203125" style="454" customWidth="1"/>
    <col min="10765" max="10765" width="13.88671875" style="454" customWidth="1"/>
    <col min="10766" max="10769" width="9.109375" style="454" customWidth="1"/>
    <col min="10770" max="11008" width="8.88671875" style="454"/>
    <col min="11009" max="11009" width="46.109375" style="454" customWidth="1"/>
    <col min="11010" max="11010" width="30.6640625" style="454" customWidth="1"/>
    <col min="11011" max="11011" width="20.88671875" style="454" customWidth="1"/>
    <col min="11012" max="11013" width="20.44140625" style="454" customWidth="1"/>
    <col min="11014" max="11014" width="14.6640625" style="454" customWidth="1"/>
    <col min="11015" max="11015" width="14" style="454" customWidth="1"/>
    <col min="11016" max="11016" width="32.88671875" style="454" customWidth="1"/>
    <col min="11017" max="11017" width="11" style="454" customWidth="1"/>
    <col min="11018" max="11018" width="11.109375" style="454" customWidth="1"/>
    <col min="11019" max="11020" width="13.33203125" style="454" customWidth="1"/>
    <col min="11021" max="11021" width="13.88671875" style="454" customWidth="1"/>
    <col min="11022" max="11025" width="9.109375" style="454" customWidth="1"/>
    <col min="11026" max="11264" width="8.88671875" style="454"/>
    <col min="11265" max="11265" width="46.109375" style="454" customWidth="1"/>
    <col min="11266" max="11266" width="30.6640625" style="454" customWidth="1"/>
    <col min="11267" max="11267" width="20.88671875" style="454" customWidth="1"/>
    <col min="11268" max="11269" width="20.44140625" style="454" customWidth="1"/>
    <col min="11270" max="11270" width="14.6640625" style="454" customWidth="1"/>
    <col min="11271" max="11271" width="14" style="454" customWidth="1"/>
    <col min="11272" max="11272" width="32.88671875" style="454" customWidth="1"/>
    <col min="11273" max="11273" width="11" style="454" customWidth="1"/>
    <col min="11274" max="11274" width="11.109375" style="454" customWidth="1"/>
    <col min="11275" max="11276" width="13.33203125" style="454" customWidth="1"/>
    <col min="11277" max="11277" width="13.88671875" style="454" customWidth="1"/>
    <col min="11278" max="11281" width="9.109375" style="454" customWidth="1"/>
    <col min="11282" max="11520" width="8.88671875" style="454"/>
    <col min="11521" max="11521" width="46.109375" style="454" customWidth="1"/>
    <col min="11522" max="11522" width="30.6640625" style="454" customWidth="1"/>
    <col min="11523" max="11523" width="20.88671875" style="454" customWidth="1"/>
    <col min="11524" max="11525" width="20.44140625" style="454" customWidth="1"/>
    <col min="11526" max="11526" width="14.6640625" style="454" customWidth="1"/>
    <col min="11527" max="11527" width="14" style="454" customWidth="1"/>
    <col min="11528" max="11528" width="32.88671875" style="454" customWidth="1"/>
    <col min="11529" max="11529" width="11" style="454" customWidth="1"/>
    <col min="11530" max="11530" width="11.109375" style="454" customWidth="1"/>
    <col min="11531" max="11532" width="13.33203125" style="454" customWidth="1"/>
    <col min="11533" max="11533" width="13.88671875" style="454" customWidth="1"/>
    <col min="11534" max="11537" width="9.109375" style="454" customWidth="1"/>
    <col min="11538" max="11776" width="8.88671875" style="454"/>
    <col min="11777" max="11777" width="46.109375" style="454" customWidth="1"/>
    <col min="11778" max="11778" width="30.6640625" style="454" customWidth="1"/>
    <col min="11779" max="11779" width="20.88671875" style="454" customWidth="1"/>
    <col min="11780" max="11781" width="20.44140625" style="454" customWidth="1"/>
    <col min="11782" max="11782" width="14.6640625" style="454" customWidth="1"/>
    <col min="11783" max="11783" width="14" style="454" customWidth="1"/>
    <col min="11784" max="11784" width="32.88671875" style="454" customWidth="1"/>
    <col min="11785" max="11785" width="11" style="454" customWidth="1"/>
    <col min="11786" max="11786" width="11.109375" style="454" customWidth="1"/>
    <col min="11787" max="11788" width="13.33203125" style="454" customWidth="1"/>
    <col min="11789" max="11789" width="13.88671875" style="454" customWidth="1"/>
    <col min="11790" max="11793" width="9.109375" style="454" customWidth="1"/>
    <col min="11794" max="12032" width="8.88671875" style="454"/>
    <col min="12033" max="12033" width="46.109375" style="454" customWidth="1"/>
    <col min="12034" max="12034" width="30.6640625" style="454" customWidth="1"/>
    <col min="12035" max="12035" width="20.88671875" style="454" customWidth="1"/>
    <col min="12036" max="12037" width="20.44140625" style="454" customWidth="1"/>
    <col min="12038" max="12038" width="14.6640625" style="454" customWidth="1"/>
    <col min="12039" max="12039" width="14" style="454" customWidth="1"/>
    <col min="12040" max="12040" width="32.88671875" style="454" customWidth="1"/>
    <col min="12041" max="12041" width="11" style="454" customWidth="1"/>
    <col min="12042" max="12042" width="11.109375" style="454" customWidth="1"/>
    <col min="12043" max="12044" width="13.33203125" style="454" customWidth="1"/>
    <col min="12045" max="12045" width="13.88671875" style="454" customWidth="1"/>
    <col min="12046" max="12049" width="9.109375" style="454" customWidth="1"/>
    <col min="12050" max="12288" width="8.88671875" style="454"/>
    <col min="12289" max="12289" width="46.109375" style="454" customWidth="1"/>
    <col min="12290" max="12290" width="30.6640625" style="454" customWidth="1"/>
    <col min="12291" max="12291" width="20.88671875" style="454" customWidth="1"/>
    <col min="12292" max="12293" width="20.44140625" style="454" customWidth="1"/>
    <col min="12294" max="12294" width="14.6640625" style="454" customWidth="1"/>
    <col min="12295" max="12295" width="14" style="454" customWidth="1"/>
    <col min="12296" max="12296" width="32.88671875" style="454" customWidth="1"/>
    <col min="12297" max="12297" width="11" style="454" customWidth="1"/>
    <col min="12298" max="12298" width="11.109375" style="454" customWidth="1"/>
    <col min="12299" max="12300" width="13.33203125" style="454" customWidth="1"/>
    <col min="12301" max="12301" width="13.88671875" style="454" customWidth="1"/>
    <col min="12302" max="12305" width="9.109375" style="454" customWidth="1"/>
    <col min="12306" max="12544" width="8.88671875" style="454"/>
    <col min="12545" max="12545" width="46.109375" style="454" customWidth="1"/>
    <col min="12546" max="12546" width="30.6640625" style="454" customWidth="1"/>
    <col min="12547" max="12547" width="20.88671875" style="454" customWidth="1"/>
    <col min="12548" max="12549" width="20.44140625" style="454" customWidth="1"/>
    <col min="12550" max="12550" width="14.6640625" style="454" customWidth="1"/>
    <col min="12551" max="12551" width="14" style="454" customWidth="1"/>
    <col min="12552" max="12552" width="32.88671875" style="454" customWidth="1"/>
    <col min="12553" max="12553" width="11" style="454" customWidth="1"/>
    <col min="12554" max="12554" width="11.109375" style="454" customWidth="1"/>
    <col min="12555" max="12556" width="13.33203125" style="454" customWidth="1"/>
    <col min="12557" max="12557" width="13.88671875" style="454" customWidth="1"/>
    <col min="12558" max="12561" width="9.109375" style="454" customWidth="1"/>
    <col min="12562" max="12800" width="8.88671875" style="454"/>
    <col min="12801" max="12801" width="46.109375" style="454" customWidth="1"/>
    <col min="12802" max="12802" width="30.6640625" style="454" customWidth="1"/>
    <col min="12803" max="12803" width="20.88671875" style="454" customWidth="1"/>
    <col min="12804" max="12805" width="20.44140625" style="454" customWidth="1"/>
    <col min="12806" max="12806" width="14.6640625" style="454" customWidth="1"/>
    <col min="12807" max="12807" width="14" style="454" customWidth="1"/>
    <col min="12808" max="12808" width="32.88671875" style="454" customWidth="1"/>
    <col min="12809" max="12809" width="11" style="454" customWidth="1"/>
    <col min="12810" max="12810" width="11.109375" style="454" customWidth="1"/>
    <col min="12811" max="12812" width="13.33203125" style="454" customWidth="1"/>
    <col min="12813" max="12813" width="13.88671875" style="454" customWidth="1"/>
    <col min="12814" max="12817" width="9.109375" style="454" customWidth="1"/>
    <col min="12818" max="13056" width="8.88671875" style="454"/>
    <col min="13057" max="13057" width="46.109375" style="454" customWidth="1"/>
    <col min="13058" max="13058" width="30.6640625" style="454" customWidth="1"/>
    <col min="13059" max="13059" width="20.88671875" style="454" customWidth="1"/>
    <col min="13060" max="13061" width="20.44140625" style="454" customWidth="1"/>
    <col min="13062" max="13062" width="14.6640625" style="454" customWidth="1"/>
    <col min="13063" max="13063" width="14" style="454" customWidth="1"/>
    <col min="13064" max="13064" width="32.88671875" style="454" customWidth="1"/>
    <col min="13065" max="13065" width="11" style="454" customWidth="1"/>
    <col min="13066" max="13066" width="11.109375" style="454" customWidth="1"/>
    <col min="13067" max="13068" width="13.33203125" style="454" customWidth="1"/>
    <col min="13069" max="13069" width="13.88671875" style="454" customWidth="1"/>
    <col min="13070" max="13073" width="9.109375" style="454" customWidth="1"/>
    <col min="13074" max="13312" width="8.88671875" style="454"/>
    <col min="13313" max="13313" width="46.109375" style="454" customWidth="1"/>
    <col min="13314" max="13314" width="30.6640625" style="454" customWidth="1"/>
    <col min="13315" max="13315" width="20.88671875" style="454" customWidth="1"/>
    <col min="13316" max="13317" width="20.44140625" style="454" customWidth="1"/>
    <col min="13318" max="13318" width="14.6640625" style="454" customWidth="1"/>
    <col min="13319" max="13319" width="14" style="454" customWidth="1"/>
    <col min="13320" max="13320" width="32.88671875" style="454" customWidth="1"/>
    <col min="13321" max="13321" width="11" style="454" customWidth="1"/>
    <col min="13322" max="13322" width="11.109375" style="454" customWidth="1"/>
    <col min="13323" max="13324" width="13.33203125" style="454" customWidth="1"/>
    <col min="13325" max="13325" width="13.88671875" style="454" customWidth="1"/>
    <col min="13326" max="13329" width="9.109375" style="454" customWidth="1"/>
    <col min="13330" max="13568" width="8.88671875" style="454"/>
    <col min="13569" max="13569" width="46.109375" style="454" customWidth="1"/>
    <col min="13570" max="13570" width="30.6640625" style="454" customWidth="1"/>
    <col min="13571" max="13571" width="20.88671875" style="454" customWidth="1"/>
    <col min="13572" max="13573" width="20.44140625" style="454" customWidth="1"/>
    <col min="13574" max="13574" width="14.6640625" style="454" customWidth="1"/>
    <col min="13575" max="13575" width="14" style="454" customWidth="1"/>
    <col min="13576" max="13576" width="32.88671875" style="454" customWidth="1"/>
    <col min="13577" max="13577" width="11" style="454" customWidth="1"/>
    <col min="13578" max="13578" width="11.109375" style="454" customWidth="1"/>
    <col min="13579" max="13580" width="13.33203125" style="454" customWidth="1"/>
    <col min="13581" max="13581" width="13.88671875" style="454" customWidth="1"/>
    <col min="13582" max="13585" width="9.109375" style="454" customWidth="1"/>
    <col min="13586" max="13824" width="8.88671875" style="454"/>
    <col min="13825" max="13825" width="46.109375" style="454" customWidth="1"/>
    <col min="13826" max="13826" width="30.6640625" style="454" customWidth="1"/>
    <col min="13827" max="13827" width="20.88671875" style="454" customWidth="1"/>
    <col min="13828" max="13829" width="20.44140625" style="454" customWidth="1"/>
    <col min="13830" max="13830" width="14.6640625" style="454" customWidth="1"/>
    <col min="13831" max="13831" width="14" style="454" customWidth="1"/>
    <col min="13832" max="13832" width="32.88671875" style="454" customWidth="1"/>
    <col min="13833" max="13833" width="11" style="454" customWidth="1"/>
    <col min="13834" max="13834" width="11.109375" style="454" customWidth="1"/>
    <col min="13835" max="13836" width="13.33203125" style="454" customWidth="1"/>
    <col min="13837" max="13837" width="13.88671875" style="454" customWidth="1"/>
    <col min="13838" max="13841" width="9.109375" style="454" customWidth="1"/>
    <col min="13842" max="14080" width="8.88671875" style="454"/>
    <col min="14081" max="14081" width="46.109375" style="454" customWidth="1"/>
    <col min="14082" max="14082" width="30.6640625" style="454" customWidth="1"/>
    <col min="14083" max="14083" width="20.88671875" style="454" customWidth="1"/>
    <col min="14084" max="14085" width="20.44140625" style="454" customWidth="1"/>
    <col min="14086" max="14086" width="14.6640625" style="454" customWidth="1"/>
    <col min="14087" max="14087" width="14" style="454" customWidth="1"/>
    <col min="14088" max="14088" width="32.88671875" style="454" customWidth="1"/>
    <col min="14089" max="14089" width="11" style="454" customWidth="1"/>
    <col min="14090" max="14090" width="11.109375" style="454" customWidth="1"/>
    <col min="14091" max="14092" width="13.33203125" style="454" customWidth="1"/>
    <col min="14093" max="14093" width="13.88671875" style="454" customWidth="1"/>
    <col min="14094" max="14097" width="9.109375" style="454" customWidth="1"/>
    <col min="14098" max="14336" width="8.88671875" style="454"/>
    <col min="14337" max="14337" width="46.109375" style="454" customWidth="1"/>
    <col min="14338" max="14338" width="30.6640625" style="454" customWidth="1"/>
    <col min="14339" max="14339" width="20.88671875" style="454" customWidth="1"/>
    <col min="14340" max="14341" width="20.44140625" style="454" customWidth="1"/>
    <col min="14342" max="14342" width="14.6640625" style="454" customWidth="1"/>
    <col min="14343" max="14343" width="14" style="454" customWidth="1"/>
    <col min="14344" max="14344" width="32.88671875" style="454" customWidth="1"/>
    <col min="14345" max="14345" width="11" style="454" customWidth="1"/>
    <col min="14346" max="14346" width="11.109375" style="454" customWidth="1"/>
    <col min="14347" max="14348" width="13.33203125" style="454" customWidth="1"/>
    <col min="14349" max="14349" width="13.88671875" style="454" customWidth="1"/>
    <col min="14350" max="14353" width="9.109375" style="454" customWidth="1"/>
    <col min="14354" max="14592" width="8.88671875" style="454"/>
    <col min="14593" max="14593" width="46.109375" style="454" customWidth="1"/>
    <col min="14594" max="14594" width="30.6640625" style="454" customWidth="1"/>
    <col min="14595" max="14595" width="20.88671875" style="454" customWidth="1"/>
    <col min="14596" max="14597" width="20.44140625" style="454" customWidth="1"/>
    <col min="14598" max="14598" width="14.6640625" style="454" customWidth="1"/>
    <col min="14599" max="14599" width="14" style="454" customWidth="1"/>
    <col min="14600" max="14600" width="32.88671875" style="454" customWidth="1"/>
    <col min="14601" max="14601" width="11" style="454" customWidth="1"/>
    <col min="14602" max="14602" width="11.109375" style="454" customWidth="1"/>
    <col min="14603" max="14604" width="13.33203125" style="454" customWidth="1"/>
    <col min="14605" max="14605" width="13.88671875" style="454" customWidth="1"/>
    <col min="14606" max="14609" width="9.109375" style="454" customWidth="1"/>
    <col min="14610" max="14848" width="8.88671875" style="454"/>
    <col min="14849" max="14849" width="46.109375" style="454" customWidth="1"/>
    <col min="14850" max="14850" width="30.6640625" style="454" customWidth="1"/>
    <col min="14851" max="14851" width="20.88671875" style="454" customWidth="1"/>
    <col min="14852" max="14853" width="20.44140625" style="454" customWidth="1"/>
    <col min="14854" max="14854" width="14.6640625" style="454" customWidth="1"/>
    <col min="14855" max="14855" width="14" style="454" customWidth="1"/>
    <col min="14856" max="14856" width="32.88671875" style="454" customWidth="1"/>
    <col min="14857" max="14857" width="11" style="454" customWidth="1"/>
    <col min="14858" max="14858" width="11.109375" style="454" customWidth="1"/>
    <col min="14859" max="14860" width="13.33203125" style="454" customWidth="1"/>
    <col min="14861" max="14861" width="13.88671875" style="454" customWidth="1"/>
    <col min="14862" max="14865" width="9.109375" style="454" customWidth="1"/>
    <col min="14866" max="15104" width="8.88671875" style="454"/>
    <col min="15105" max="15105" width="46.109375" style="454" customWidth="1"/>
    <col min="15106" max="15106" width="30.6640625" style="454" customWidth="1"/>
    <col min="15107" max="15107" width="20.88671875" style="454" customWidth="1"/>
    <col min="15108" max="15109" width="20.44140625" style="454" customWidth="1"/>
    <col min="15110" max="15110" width="14.6640625" style="454" customWidth="1"/>
    <col min="15111" max="15111" width="14" style="454" customWidth="1"/>
    <col min="15112" max="15112" width="32.88671875" style="454" customWidth="1"/>
    <col min="15113" max="15113" width="11" style="454" customWidth="1"/>
    <col min="15114" max="15114" width="11.109375" style="454" customWidth="1"/>
    <col min="15115" max="15116" width="13.33203125" style="454" customWidth="1"/>
    <col min="15117" max="15117" width="13.88671875" style="454" customWidth="1"/>
    <col min="15118" max="15121" width="9.109375" style="454" customWidth="1"/>
    <col min="15122" max="15360" width="8.88671875" style="454"/>
    <col min="15361" max="15361" width="46.109375" style="454" customWidth="1"/>
    <col min="15362" max="15362" width="30.6640625" style="454" customWidth="1"/>
    <col min="15363" max="15363" width="20.88671875" style="454" customWidth="1"/>
    <col min="15364" max="15365" width="20.44140625" style="454" customWidth="1"/>
    <col min="15366" max="15366" width="14.6640625" style="454" customWidth="1"/>
    <col min="15367" max="15367" width="14" style="454" customWidth="1"/>
    <col min="15368" max="15368" width="32.88671875" style="454" customWidth="1"/>
    <col min="15369" max="15369" width="11" style="454" customWidth="1"/>
    <col min="15370" max="15370" width="11.109375" style="454" customWidth="1"/>
    <col min="15371" max="15372" width="13.33203125" style="454" customWidth="1"/>
    <col min="15373" max="15373" width="13.88671875" style="454" customWidth="1"/>
    <col min="15374" max="15377" width="9.109375" style="454" customWidth="1"/>
    <col min="15378" max="15616" width="8.88671875" style="454"/>
    <col min="15617" max="15617" width="46.109375" style="454" customWidth="1"/>
    <col min="15618" max="15618" width="30.6640625" style="454" customWidth="1"/>
    <col min="15619" max="15619" width="20.88671875" style="454" customWidth="1"/>
    <col min="15620" max="15621" width="20.44140625" style="454" customWidth="1"/>
    <col min="15622" max="15622" width="14.6640625" style="454" customWidth="1"/>
    <col min="15623" max="15623" width="14" style="454" customWidth="1"/>
    <col min="15624" max="15624" width="32.88671875" style="454" customWidth="1"/>
    <col min="15625" max="15625" width="11" style="454" customWidth="1"/>
    <col min="15626" max="15626" width="11.109375" style="454" customWidth="1"/>
    <col min="15627" max="15628" width="13.33203125" style="454" customWidth="1"/>
    <col min="15629" max="15629" width="13.88671875" style="454" customWidth="1"/>
    <col min="15630" max="15633" width="9.109375" style="454" customWidth="1"/>
    <col min="15634" max="15872" width="8.88671875" style="454"/>
    <col min="15873" max="15873" width="46.109375" style="454" customWidth="1"/>
    <col min="15874" max="15874" width="30.6640625" style="454" customWidth="1"/>
    <col min="15875" max="15875" width="20.88671875" style="454" customWidth="1"/>
    <col min="15876" max="15877" width="20.44140625" style="454" customWidth="1"/>
    <col min="15878" max="15878" width="14.6640625" style="454" customWidth="1"/>
    <col min="15879" max="15879" width="14" style="454" customWidth="1"/>
    <col min="15880" max="15880" width="32.88671875" style="454" customWidth="1"/>
    <col min="15881" max="15881" width="11" style="454" customWidth="1"/>
    <col min="15882" max="15882" width="11.109375" style="454" customWidth="1"/>
    <col min="15883" max="15884" width="13.33203125" style="454" customWidth="1"/>
    <col min="15885" max="15885" width="13.88671875" style="454" customWidth="1"/>
    <col min="15886" max="15889" width="9.109375" style="454" customWidth="1"/>
    <col min="15890" max="16128" width="8.88671875" style="454"/>
    <col min="16129" max="16129" width="46.109375" style="454" customWidth="1"/>
    <col min="16130" max="16130" width="30.6640625" style="454" customWidth="1"/>
    <col min="16131" max="16131" width="20.88671875" style="454" customWidth="1"/>
    <col min="16132" max="16133" width="20.44140625" style="454" customWidth="1"/>
    <col min="16134" max="16134" width="14.6640625" style="454" customWidth="1"/>
    <col min="16135" max="16135" width="14" style="454" customWidth="1"/>
    <col min="16136" max="16136" width="32.88671875" style="454" customWidth="1"/>
    <col min="16137" max="16137" width="11" style="454" customWidth="1"/>
    <col min="16138" max="16138" width="11.109375" style="454" customWidth="1"/>
    <col min="16139" max="16140" width="13.33203125" style="454" customWidth="1"/>
    <col min="16141" max="16141" width="13.88671875" style="454" customWidth="1"/>
    <col min="16142" max="16145" width="9.109375" style="454" customWidth="1"/>
    <col min="16146" max="16384" width="8.88671875" style="454"/>
  </cols>
  <sheetData>
    <row r="1" spans="1:12" ht="15.6" x14ac:dyDescent="0.25">
      <c r="A1" s="407"/>
      <c r="B1" s="407"/>
      <c r="C1" s="54"/>
      <c r="D1" s="54" t="s">
        <v>352</v>
      </c>
      <c r="E1" s="72"/>
      <c r="F1" s="257"/>
      <c r="G1" s="258"/>
    </row>
    <row r="2" spans="1:12" ht="15.6" x14ac:dyDescent="0.3">
      <c r="A2" s="407"/>
      <c r="B2" s="407"/>
      <c r="C2" s="54"/>
      <c r="D2" s="503" t="s">
        <v>98</v>
      </c>
      <c r="E2" s="503"/>
      <c r="F2" s="257"/>
      <c r="G2" s="258"/>
    </row>
    <row r="3" spans="1:12" ht="15.6" x14ac:dyDescent="0.25">
      <c r="A3" s="407"/>
      <c r="B3" s="407"/>
      <c r="C3" s="54"/>
      <c r="D3" s="54"/>
      <c r="E3" s="72"/>
      <c r="F3" s="257"/>
      <c r="G3" s="258"/>
    </row>
    <row r="4" spans="1:12" x14ac:dyDescent="0.25">
      <c r="A4" s="407"/>
      <c r="B4" s="407"/>
      <c r="C4" s="54"/>
      <c r="D4" s="54"/>
      <c r="E4" s="54"/>
      <c r="F4" s="257"/>
      <c r="G4" s="258"/>
    </row>
    <row r="5" spans="1:12" ht="15.6" x14ac:dyDescent="0.3">
      <c r="A5" s="407"/>
      <c r="B5" s="407"/>
      <c r="C5" s="62"/>
      <c r="D5" s="62"/>
      <c r="E5" s="62"/>
      <c r="F5" s="257"/>
      <c r="G5" s="260"/>
    </row>
    <row r="6" spans="1:12" ht="15.6" x14ac:dyDescent="0.3">
      <c r="A6" s="407"/>
      <c r="B6" s="407"/>
      <c r="C6" s="501" t="s">
        <v>353</v>
      </c>
      <c r="D6" s="501"/>
      <c r="E6" s="501"/>
      <c r="F6" s="501"/>
      <c r="G6" s="64"/>
    </row>
    <row r="7" spans="1:12" x14ac:dyDescent="0.3">
      <c r="A7" s="407"/>
      <c r="B7" s="407"/>
      <c r="C7" s="371"/>
      <c r="D7" s="408"/>
      <c r="E7" s="408"/>
      <c r="F7" s="408"/>
      <c r="G7" s="408"/>
    </row>
    <row r="8" spans="1:12" ht="15.6" customHeight="1" x14ac:dyDescent="0.3">
      <c r="A8" s="407"/>
      <c r="B8" s="407"/>
      <c r="C8" s="373"/>
      <c r="D8" s="502" t="s">
        <v>262</v>
      </c>
      <c r="E8" s="501"/>
      <c r="F8" s="501"/>
      <c r="G8" s="501"/>
    </row>
    <row r="9" spans="1:12" ht="15.6" x14ac:dyDescent="0.3">
      <c r="A9" s="407"/>
      <c r="B9" s="407"/>
      <c r="C9" s="373"/>
      <c r="D9" s="503" t="s">
        <v>98</v>
      </c>
      <c r="E9" s="503"/>
      <c r="F9" s="503"/>
      <c r="G9" s="503"/>
    </row>
    <row r="10" spans="1:12" ht="15.6" x14ac:dyDescent="0.3">
      <c r="A10" s="407"/>
      <c r="B10" s="407"/>
      <c r="C10" s="408"/>
      <c r="D10" s="619"/>
      <c r="E10" s="619"/>
      <c r="F10" s="619"/>
      <c r="G10" s="619"/>
    </row>
    <row r="11" spans="1:12" ht="15.6" x14ac:dyDescent="0.3">
      <c r="A11" s="407"/>
      <c r="B11" s="407"/>
      <c r="C11" s="408"/>
      <c r="D11" s="177"/>
      <c r="E11" s="177"/>
      <c r="F11" s="177"/>
      <c r="G11" s="177"/>
    </row>
    <row r="12" spans="1:12" ht="119.4" customHeight="1" x14ac:dyDescent="0.3">
      <c r="A12" s="407"/>
      <c r="B12" s="407"/>
      <c r="C12" s="408"/>
      <c r="D12" s="706" t="s">
        <v>354</v>
      </c>
      <c r="E12" s="706"/>
      <c r="F12" s="706"/>
      <c r="G12" s="706"/>
    </row>
    <row r="13" spans="1:12" s="458" customFormat="1" ht="21.6" customHeight="1" x14ac:dyDescent="0.35">
      <c r="A13" s="72"/>
      <c r="B13" s="72"/>
      <c r="C13" s="73" t="s">
        <v>318</v>
      </c>
      <c r="D13" s="73"/>
      <c r="E13" s="73"/>
      <c r="F13" s="73"/>
      <c r="G13" s="73"/>
      <c r="H13" s="457"/>
      <c r="I13" s="457"/>
      <c r="J13" s="457"/>
      <c r="K13" s="457"/>
      <c r="L13" s="457"/>
    </row>
    <row r="14" spans="1:12" s="459" customFormat="1" ht="28.95" customHeight="1" x14ac:dyDescent="0.35">
      <c r="A14" s="565" t="s">
        <v>355</v>
      </c>
      <c r="B14" s="565"/>
      <c r="C14" s="565"/>
      <c r="D14" s="565"/>
      <c r="E14" s="565"/>
      <c r="F14" s="565"/>
      <c r="G14" s="565"/>
      <c r="H14" s="457"/>
      <c r="I14" s="457"/>
      <c r="J14" s="457"/>
      <c r="K14" s="457"/>
      <c r="L14" s="457"/>
    </row>
    <row r="15" spans="1:12" s="458" customFormat="1" ht="19.2" customHeight="1" x14ac:dyDescent="0.35">
      <c r="A15" s="72"/>
      <c r="C15" s="458" t="s">
        <v>267</v>
      </c>
      <c r="F15" s="76"/>
      <c r="G15" s="76"/>
      <c r="H15" s="460"/>
      <c r="I15" s="461"/>
      <c r="J15" s="461"/>
      <c r="K15" s="461"/>
      <c r="L15" s="461"/>
    </row>
    <row r="16" spans="1:12" s="122" customFormat="1" ht="15.6" x14ac:dyDescent="0.3">
      <c r="A16" s="72"/>
      <c r="B16" s="73"/>
      <c r="C16" s="707" t="s">
        <v>83</v>
      </c>
      <c r="D16" s="707"/>
      <c r="E16" s="707"/>
      <c r="F16" s="707"/>
      <c r="G16" s="73"/>
    </row>
    <row r="17" spans="1:13" s="122" customFormat="1" ht="18" customHeight="1" x14ac:dyDescent="0.3">
      <c r="A17" s="72"/>
      <c r="B17" s="72"/>
      <c r="C17" s="73"/>
      <c r="D17" s="73"/>
      <c r="E17" s="73"/>
      <c r="F17" s="73"/>
      <c r="G17" s="73"/>
    </row>
    <row r="18" spans="1:13" s="122" customFormat="1" ht="18" customHeight="1" x14ac:dyDescent="0.3"/>
    <row r="19" spans="1:13" ht="52.65" customHeight="1" x14ac:dyDescent="0.3">
      <c r="A19" s="692" t="s">
        <v>356</v>
      </c>
      <c r="B19" s="693"/>
      <c r="C19" s="693"/>
      <c r="D19" s="693"/>
      <c r="E19" s="693"/>
      <c r="F19" s="693"/>
      <c r="G19" s="693"/>
      <c r="H19" s="464"/>
      <c r="J19" s="466"/>
      <c r="K19" s="466"/>
      <c r="L19" s="466"/>
      <c r="M19" s="466"/>
    </row>
    <row r="20" spans="1:13" s="463" customFormat="1" ht="21.75" customHeight="1" x14ac:dyDescent="0.3">
      <c r="A20" s="538" t="s">
        <v>269</v>
      </c>
      <c r="B20" s="539"/>
      <c r="C20" s="539"/>
      <c r="D20" s="539"/>
      <c r="E20" s="539"/>
      <c r="F20" s="539"/>
      <c r="G20" s="539"/>
      <c r="H20" s="465"/>
      <c r="I20" s="462"/>
      <c r="J20" s="465"/>
      <c r="K20" s="465"/>
      <c r="L20" s="465"/>
      <c r="M20" s="465"/>
    </row>
    <row r="21" spans="1:13" s="463" customFormat="1" ht="153.75" customHeight="1" x14ac:dyDescent="0.3">
      <c r="A21" s="693" t="s">
        <v>357</v>
      </c>
      <c r="B21" s="693"/>
      <c r="C21" s="693"/>
      <c r="D21" s="693"/>
      <c r="E21" s="693"/>
      <c r="F21" s="693"/>
      <c r="G21" s="693"/>
      <c r="H21" s="464"/>
      <c r="I21" s="462"/>
    </row>
    <row r="22" spans="1:13" s="468" customFormat="1" ht="84.6" customHeight="1" x14ac:dyDescent="0.3">
      <c r="A22" s="694" t="s">
        <v>479</v>
      </c>
      <c r="B22" s="694"/>
      <c r="C22" s="694"/>
      <c r="D22" s="694"/>
      <c r="E22" s="694"/>
      <c r="F22" s="694"/>
      <c r="G22" s="694"/>
    </row>
    <row r="23" spans="1:13" ht="32.25" customHeight="1" x14ac:dyDescent="0.3">
      <c r="A23" s="692" t="s">
        <v>256</v>
      </c>
      <c r="B23" s="692"/>
      <c r="C23" s="692"/>
      <c r="D23" s="692"/>
      <c r="E23" s="692"/>
      <c r="F23" s="692"/>
      <c r="G23" s="692"/>
      <c r="H23" s="464"/>
      <c r="I23" s="470"/>
      <c r="J23" s="471"/>
      <c r="K23" s="471"/>
      <c r="L23" s="471"/>
    </row>
    <row r="24" spans="1:13" s="468" customFormat="1" ht="47.4" customHeight="1" x14ac:dyDescent="0.3">
      <c r="A24" s="700" t="s">
        <v>358</v>
      </c>
      <c r="B24" s="701"/>
      <c r="C24" s="701"/>
      <c r="D24" s="701"/>
      <c r="E24" s="701"/>
      <c r="F24" s="701"/>
      <c r="G24" s="701"/>
    </row>
    <row r="25" spans="1:13" ht="34.950000000000003" customHeight="1" x14ac:dyDescent="0.3">
      <c r="A25" s="697" t="s">
        <v>359</v>
      </c>
      <c r="B25" s="697"/>
      <c r="C25" s="697"/>
      <c r="D25" s="697"/>
      <c r="E25" s="697"/>
      <c r="F25" s="697"/>
      <c r="G25" s="697"/>
      <c r="H25" s="464"/>
    </row>
    <row r="26" spans="1:13" ht="15.6" x14ac:dyDescent="0.3">
      <c r="A26" s="702"/>
      <c r="B26" s="702"/>
      <c r="C26" s="702"/>
      <c r="D26" s="702"/>
      <c r="E26" s="702"/>
      <c r="F26" s="702"/>
      <c r="G26" s="702"/>
      <c r="H26" s="472"/>
    </row>
    <row r="27" spans="1:13" ht="24.6" customHeight="1" x14ac:dyDescent="0.3">
      <c r="A27" s="703" t="s">
        <v>42</v>
      </c>
      <c r="B27" s="703"/>
      <c r="C27" s="703"/>
      <c r="D27" s="703"/>
      <c r="E27" s="703"/>
      <c r="F27" s="703"/>
      <c r="G27" s="703"/>
      <c r="H27" s="455"/>
      <c r="I27" s="454"/>
    </row>
    <row r="28" spans="1:13" ht="31.2" customHeight="1" x14ac:dyDescent="0.3">
      <c r="A28" s="704" t="s">
        <v>206</v>
      </c>
      <c r="B28" s="634" t="s">
        <v>26</v>
      </c>
      <c r="C28" s="550" t="s">
        <v>89</v>
      </c>
      <c r="D28" s="550" t="s">
        <v>459</v>
      </c>
      <c r="E28" s="550" t="s">
        <v>29</v>
      </c>
      <c r="F28" s="550"/>
      <c r="G28" s="550"/>
      <c r="H28" s="455"/>
      <c r="I28" s="454"/>
    </row>
    <row r="29" spans="1:13" ht="22.8" customHeight="1" x14ac:dyDescent="0.3">
      <c r="A29" s="705"/>
      <c r="B29" s="634"/>
      <c r="C29" s="550"/>
      <c r="D29" s="550"/>
      <c r="E29" s="519" t="s">
        <v>53</v>
      </c>
      <c r="F29" s="519" t="s">
        <v>54</v>
      </c>
      <c r="G29" s="519" t="s">
        <v>460</v>
      </c>
      <c r="H29" s="455"/>
      <c r="I29" s="454"/>
    </row>
    <row r="30" spans="1:13" ht="33" customHeight="1" x14ac:dyDescent="0.3">
      <c r="A30" s="339" t="s">
        <v>273</v>
      </c>
      <c r="B30" s="309" t="s">
        <v>198</v>
      </c>
      <c r="C30" s="93"/>
      <c r="D30" s="93"/>
      <c r="E30" s="747">
        <v>890</v>
      </c>
      <c r="F30" s="789">
        <v>1155</v>
      </c>
      <c r="G30" s="789">
        <v>1412</v>
      </c>
      <c r="H30" s="455"/>
      <c r="I30" s="454"/>
    </row>
    <row r="31" spans="1:13" ht="21.75" customHeight="1" x14ac:dyDescent="0.3">
      <c r="A31" s="430" t="s">
        <v>44</v>
      </c>
      <c r="B31" s="309" t="s">
        <v>198</v>
      </c>
      <c r="C31" s="369"/>
      <c r="D31" s="93"/>
      <c r="E31" s="93"/>
      <c r="F31" s="51"/>
      <c r="G31" s="473"/>
      <c r="H31" s="455"/>
      <c r="I31" s="454"/>
    </row>
    <row r="32" spans="1:13" ht="42.75" customHeight="1" x14ac:dyDescent="0.3">
      <c r="A32" s="474" t="s">
        <v>90</v>
      </c>
      <c r="B32" s="309" t="s">
        <v>198</v>
      </c>
      <c r="C32" s="475">
        <f>C30+C31</f>
        <v>0</v>
      </c>
      <c r="D32" s="475">
        <f>D30+D31</f>
        <v>0</v>
      </c>
      <c r="E32" s="475">
        <f>E30+E31</f>
        <v>890</v>
      </c>
      <c r="F32" s="475">
        <f>F30+F31</f>
        <v>1155</v>
      </c>
      <c r="G32" s="475">
        <f>G30+G31</f>
        <v>1412</v>
      </c>
      <c r="H32" s="476"/>
      <c r="I32" s="466"/>
      <c r="J32" s="466"/>
      <c r="K32" s="466"/>
      <c r="L32" s="466"/>
    </row>
    <row r="33" spans="1:13" s="463" customFormat="1" ht="19.5" hidden="1" customHeight="1" x14ac:dyDescent="0.3">
      <c r="A33" s="693" t="s">
        <v>225</v>
      </c>
      <c r="B33" s="693"/>
      <c r="C33" s="693"/>
      <c r="D33" s="693"/>
      <c r="E33" s="693"/>
      <c r="F33" s="693"/>
      <c r="G33" s="693"/>
      <c r="H33" s="693"/>
      <c r="I33" s="462"/>
      <c r="J33" s="465"/>
      <c r="K33" s="465"/>
      <c r="L33" s="465"/>
      <c r="M33" s="465"/>
    </row>
    <row r="34" spans="1:13" s="468" customFormat="1" ht="17.25" hidden="1" customHeight="1" x14ac:dyDescent="0.3">
      <c r="A34" s="469" t="s">
        <v>226</v>
      </c>
    </row>
    <row r="35" spans="1:13" s="468" customFormat="1" ht="15.75" hidden="1" customHeight="1" x14ac:dyDescent="0.3">
      <c r="A35" s="694" t="s">
        <v>227</v>
      </c>
      <c r="B35" s="694"/>
      <c r="C35" s="694"/>
      <c r="D35" s="694"/>
      <c r="E35" s="694"/>
      <c r="F35" s="694"/>
      <c r="G35" s="694"/>
    </row>
    <row r="36" spans="1:13" s="468" customFormat="1" ht="17.25" hidden="1" customHeight="1" x14ac:dyDescent="0.3">
      <c r="A36" s="469" t="s">
        <v>228</v>
      </c>
      <c r="B36" s="477"/>
      <c r="C36" s="477"/>
      <c r="D36" s="477"/>
      <c r="E36" s="477"/>
      <c r="F36" s="477"/>
      <c r="G36" s="477"/>
    </row>
    <row r="37" spans="1:13" ht="113.25" hidden="1" customHeight="1" x14ac:dyDescent="0.3">
      <c r="A37" s="695" t="s">
        <v>257</v>
      </c>
      <c r="B37" s="695"/>
      <c r="C37" s="695"/>
      <c r="D37" s="695"/>
      <c r="E37" s="695"/>
      <c r="F37" s="695"/>
      <c r="G37" s="695"/>
      <c r="H37" s="464"/>
    </row>
    <row r="38" spans="1:13" ht="16.649999999999999" hidden="1" customHeight="1" x14ac:dyDescent="0.3">
      <c r="A38" s="696" t="s">
        <v>65</v>
      </c>
      <c r="B38" s="691" t="s">
        <v>66</v>
      </c>
      <c r="C38" s="478" t="s">
        <v>162</v>
      </c>
      <c r="D38" s="478" t="s">
        <v>163</v>
      </c>
      <c r="E38" s="691" t="s">
        <v>164</v>
      </c>
      <c r="F38" s="691"/>
      <c r="G38" s="691"/>
      <c r="H38" s="479"/>
      <c r="I38" s="454"/>
    </row>
    <row r="39" spans="1:13" ht="17.399999999999999" hidden="1" customHeight="1" x14ac:dyDescent="0.3">
      <c r="A39" s="696"/>
      <c r="B39" s="691"/>
      <c r="C39" s="480" t="s">
        <v>165</v>
      </c>
      <c r="D39" s="480" t="s">
        <v>166</v>
      </c>
      <c r="E39" s="480" t="s">
        <v>130</v>
      </c>
      <c r="F39" s="480" t="s">
        <v>131</v>
      </c>
      <c r="G39" s="480" t="s">
        <v>132</v>
      </c>
      <c r="H39" s="479"/>
      <c r="I39" s="454"/>
    </row>
    <row r="40" spans="1:13" ht="31.5" hidden="1" customHeight="1" x14ac:dyDescent="0.3">
      <c r="A40" s="481" t="s">
        <v>247</v>
      </c>
      <c r="B40" s="482" t="s">
        <v>177</v>
      </c>
      <c r="C40" s="106">
        <v>15</v>
      </c>
      <c r="D40" s="106"/>
      <c r="E40" s="93">
        <v>15</v>
      </c>
      <c r="F40" s="106"/>
      <c r="G40" s="106"/>
      <c r="H40" s="479"/>
      <c r="I40" s="454"/>
    </row>
    <row r="41" spans="1:13" ht="31.5" hidden="1" customHeight="1" x14ac:dyDescent="0.3">
      <c r="A41" s="481" t="s">
        <v>248</v>
      </c>
      <c r="B41" s="482" t="s">
        <v>177</v>
      </c>
      <c r="C41" s="483"/>
      <c r="D41" s="483"/>
      <c r="E41" s="484">
        <v>4185</v>
      </c>
      <c r="F41" s="483"/>
      <c r="G41" s="483"/>
      <c r="H41" s="479"/>
      <c r="I41" s="454"/>
    </row>
    <row r="42" spans="1:13" ht="31.5" hidden="1" customHeight="1" x14ac:dyDescent="0.3">
      <c r="A42" s="481" t="s">
        <v>249</v>
      </c>
      <c r="B42" s="482" t="s">
        <v>177</v>
      </c>
      <c r="C42" s="106">
        <v>350</v>
      </c>
      <c r="D42" s="106"/>
      <c r="E42" s="106">
        <v>410</v>
      </c>
      <c r="F42" s="106"/>
      <c r="G42" s="106"/>
      <c r="H42" s="479"/>
      <c r="I42" s="454"/>
    </row>
    <row r="43" spans="1:13" ht="31.5" hidden="1" customHeight="1" x14ac:dyDescent="0.3">
      <c r="A43" s="481" t="s">
        <v>250</v>
      </c>
      <c r="B43" s="482" t="s">
        <v>177</v>
      </c>
      <c r="C43" s="483"/>
      <c r="D43" s="483"/>
      <c r="E43" s="484">
        <v>2000</v>
      </c>
      <c r="F43" s="484"/>
      <c r="G43" s="484"/>
      <c r="H43" s="479"/>
      <c r="I43" s="454"/>
    </row>
    <row r="44" spans="1:13" ht="31.5" hidden="1" customHeight="1" x14ac:dyDescent="0.3">
      <c r="A44" s="481" t="s">
        <v>251</v>
      </c>
      <c r="B44" s="482" t="s">
        <v>177</v>
      </c>
      <c r="C44" s="483"/>
      <c r="D44" s="483"/>
      <c r="E44" s="484">
        <v>250</v>
      </c>
      <c r="F44" s="484"/>
      <c r="G44" s="484"/>
      <c r="H44" s="479"/>
      <c r="I44" s="454"/>
    </row>
    <row r="45" spans="1:13" ht="31.5" hidden="1" customHeight="1" x14ac:dyDescent="0.3">
      <c r="A45" s="481" t="s">
        <v>252</v>
      </c>
      <c r="B45" s="482" t="s">
        <v>177</v>
      </c>
      <c r="C45" s="483"/>
      <c r="D45" s="483"/>
      <c r="E45" s="483"/>
      <c r="F45" s="483"/>
      <c r="G45" s="483"/>
      <c r="H45" s="479"/>
      <c r="I45" s="454"/>
    </row>
    <row r="46" spans="1:13" ht="12" hidden="1" customHeight="1" x14ac:dyDescent="0.3">
      <c r="A46" s="485"/>
      <c r="B46" s="486"/>
      <c r="C46" s="487"/>
      <c r="D46" s="487"/>
      <c r="E46" s="487"/>
      <c r="F46" s="487"/>
      <c r="G46" s="487"/>
      <c r="H46" s="479"/>
      <c r="I46" s="454"/>
    </row>
    <row r="47" spans="1:13" ht="20.399999999999999" hidden="1" customHeight="1" x14ac:dyDescent="0.3">
      <c r="A47" s="691" t="s">
        <v>72</v>
      </c>
      <c r="B47" s="691" t="s">
        <v>66</v>
      </c>
      <c r="C47" s="478" t="s">
        <v>162</v>
      </c>
      <c r="D47" s="478" t="s">
        <v>163</v>
      </c>
      <c r="E47" s="691" t="s">
        <v>164</v>
      </c>
      <c r="F47" s="691"/>
      <c r="G47" s="691"/>
      <c r="H47" s="479"/>
      <c r="I47" s="466"/>
      <c r="J47" s="466"/>
      <c r="K47" s="466"/>
      <c r="L47" s="466"/>
    </row>
    <row r="48" spans="1:13" ht="15.75" hidden="1" customHeight="1" x14ac:dyDescent="0.3">
      <c r="A48" s="691"/>
      <c r="B48" s="691"/>
      <c r="C48" s="480" t="s">
        <v>165</v>
      </c>
      <c r="D48" s="480" t="s">
        <v>166</v>
      </c>
      <c r="E48" s="480" t="s">
        <v>130</v>
      </c>
      <c r="F48" s="480" t="s">
        <v>131</v>
      </c>
      <c r="G48" s="480" t="s">
        <v>132</v>
      </c>
      <c r="H48" s="455"/>
      <c r="I48" s="466"/>
      <c r="J48" s="466"/>
      <c r="K48" s="466"/>
      <c r="L48" s="466"/>
    </row>
    <row r="49" spans="1:13" ht="31.2" hidden="1" customHeight="1" x14ac:dyDescent="0.3">
      <c r="A49" s="488" t="s">
        <v>185</v>
      </c>
      <c r="B49" s="480" t="s">
        <v>136</v>
      </c>
      <c r="C49" s="93">
        <v>1684</v>
      </c>
      <c r="D49" s="93">
        <v>8250</v>
      </c>
      <c r="E49" s="93">
        <v>45954</v>
      </c>
      <c r="F49" s="93"/>
      <c r="G49" s="11"/>
      <c r="H49" s="455"/>
      <c r="I49" s="466"/>
      <c r="J49" s="466"/>
      <c r="K49" s="466"/>
      <c r="L49" s="466"/>
    </row>
    <row r="50" spans="1:13" ht="32.25" hidden="1" customHeight="1" x14ac:dyDescent="0.3">
      <c r="A50" s="474" t="s">
        <v>75</v>
      </c>
      <c r="B50" s="489" t="s">
        <v>136</v>
      </c>
      <c r="C50" s="475">
        <f>SUM(C49)</f>
        <v>1684</v>
      </c>
      <c r="D50" s="475">
        <f>SUM(D49)</f>
        <v>8250</v>
      </c>
      <c r="E50" s="475">
        <f>SUM(E49)</f>
        <v>45954</v>
      </c>
      <c r="F50" s="475">
        <f>SUM(F49)</f>
        <v>0</v>
      </c>
      <c r="G50" s="475">
        <f>SUM(G49)</f>
        <v>0</v>
      </c>
      <c r="H50" s="455"/>
      <c r="I50" s="466"/>
      <c r="J50" s="490"/>
      <c r="K50" s="490"/>
      <c r="L50" s="490"/>
    </row>
    <row r="51" spans="1:13" s="463" customFormat="1" ht="31.2" customHeight="1" x14ac:dyDescent="0.3">
      <c r="A51" s="697" t="s">
        <v>360</v>
      </c>
      <c r="B51" s="698"/>
      <c r="C51" s="698"/>
      <c r="D51" s="698"/>
      <c r="E51" s="698"/>
      <c r="F51" s="698"/>
      <c r="G51" s="698"/>
      <c r="H51" s="464"/>
      <c r="I51" s="462"/>
      <c r="J51" s="465"/>
      <c r="K51" s="465"/>
      <c r="L51" s="465"/>
      <c r="M51" s="465"/>
    </row>
    <row r="52" spans="1:13" s="463" customFormat="1" ht="16.649999999999999" customHeight="1" x14ac:dyDescent="0.3">
      <c r="A52" s="467" t="s">
        <v>258</v>
      </c>
      <c r="B52" s="467"/>
      <c r="C52" s="467"/>
      <c r="D52" s="467"/>
      <c r="E52" s="467"/>
      <c r="F52" s="467"/>
      <c r="G52" s="467"/>
      <c r="H52" s="467"/>
      <c r="I52" s="462"/>
    </row>
    <row r="53" spans="1:13" s="468" customFormat="1" ht="27" customHeight="1" x14ac:dyDescent="0.3">
      <c r="A53" s="699" t="s">
        <v>204</v>
      </c>
      <c r="B53" s="699"/>
      <c r="C53" s="699"/>
      <c r="D53" s="699"/>
      <c r="E53" s="699"/>
      <c r="F53" s="699"/>
      <c r="G53" s="699"/>
      <c r="H53" s="491"/>
      <c r="I53" s="491"/>
      <c r="J53" s="491"/>
      <c r="K53" s="491"/>
    </row>
    <row r="54" spans="1:13" s="468" customFormat="1" ht="24.6" customHeight="1" x14ac:dyDescent="0.3">
      <c r="A54" s="469" t="s">
        <v>218</v>
      </c>
      <c r="B54" s="477"/>
      <c r="C54" s="477"/>
      <c r="D54" s="477"/>
      <c r="E54" s="477"/>
      <c r="F54" s="477"/>
      <c r="G54" s="477"/>
    </row>
    <row r="55" spans="1:13" ht="60" customHeight="1" x14ac:dyDescent="0.3">
      <c r="A55" s="692" t="s">
        <v>259</v>
      </c>
      <c r="B55" s="692"/>
      <c r="C55" s="692"/>
      <c r="D55" s="692"/>
      <c r="E55" s="692"/>
      <c r="F55" s="692"/>
      <c r="G55" s="692"/>
      <c r="H55" s="464"/>
    </row>
    <row r="56" spans="1:13" ht="26.4" customHeight="1" x14ac:dyDescent="0.3">
      <c r="A56" s="689" t="s">
        <v>94</v>
      </c>
      <c r="B56" s="634" t="s">
        <v>26</v>
      </c>
      <c r="C56" s="550" t="s">
        <v>461</v>
      </c>
      <c r="D56" s="550" t="s">
        <v>52</v>
      </c>
      <c r="E56" s="550" t="s">
        <v>29</v>
      </c>
      <c r="F56" s="550"/>
      <c r="G56" s="550"/>
      <c r="H56" s="479"/>
      <c r="I56" s="454"/>
    </row>
    <row r="57" spans="1:13" ht="17.25" customHeight="1" x14ac:dyDescent="0.3">
      <c r="A57" s="690"/>
      <c r="B57" s="634"/>
      <c r="C57" s="550"/>
      <c r="D57" s="550"/>
      <c r="E57" s="519" t="s">
        <v>53</v>
      </c>
      <c r="F57" s="519" t="s">
        <v>54</v>
      </c>
      <c r="G57" s="519" t="s">
        <v>460</v>
      </c>
      <c r="H57" s="479"/>
      <c r="I57" s="454"/>
    </row>
    <row r="58" spans="1:13" s="463" customFormat="1" ht="42" customHeight="1" x14ac:dyDescent="0.3">
      <c r="A58" s="492" t="s">
        <v>260</v>
      </c>
      <c r="B58" s="480" t="s">
        <v>33</v>
      </c>
      <c r="C58" s="106"/>
      <c r="D58" s="93"/>
      <c r="E58" s="106">
        <v>5</v>
      </c>
      <c r="F58" s="106">
        <v>7</v>
      </c>
      <c r="G58" s="790">
        <v>9</v>
      </c>
      <c r="H58" s="493"/>
    </row>
    <row r="59" spans="1:13" ht="19.5" customHeight="1" x14ac:dyDescent="0.3">
      <c r="A59" s="481"/>
      <c r="B59" s="482"/>
      <c r="C59" s="494"/>
      <c r="D59" s="494"/>
      <c r="E59" s="494"/>
      <c r="F59" s="494"/>
      <c r="G59" s="494"/>
      <c r="H59" s="479"/>
      <c r="I59" s="454"/>
    </row>
    <row r="60" spans="1:13" ht="30.75" customHeight="1" x14ac:dyDescent="0.3">
      <c r="A60" s="691" t="s">
        <v>361</v>
      </c>
      <c r="B60" s="634" t="s">
        <v>26</v>
      </c>
      <c r="C60" s="550" t="s">
        <v>88</v>
      </c>
      <c r="D60" s="436" t="s">
        <v>208</v>
      </c>
      <c r="E60" s="634" t="s">
        <v>146</v>
      </c>
      <c r="F60" s="634"/>
      <c r="G60" s="634"/>
      <c r="H60" s="479"/>
      <c r="I60" s="466"/>
      <c r="J60" s="466"/>
      <c r="K60" s="466"/>
      <c r="L60" s="466"/>
    </row>
    <row r="61" spans="1:13" ht="18" customHeight="1" x14ac:dyDescent="0.3">
      <c r="A61" s="691"/>
      <c r="B61" s="634"/>
      <c r="C61" s="550"/>
      <c r="D61" s="436" t="s">
        <v>130</v>
      </c>
      <c r="E61" s="302" t="s">
        <v>197</v>
      </c>
      <c r="F61" s="302" t="s">
        <v>53</v>
      </c>
      <c r="G61" s="302" t="s">
        <v>54</v>
      </c>
      <c r="H61" s="455"/>
      <c r="I61" s="466"/>
      <c r="J61" s="466"/>
      <c r="K61" s="466"/>
      <c r="L61" s="466"/>
    </row>
    <row r="62" spans="1:13" ht="33" customHeight="1" x14ac:dyDescent="0.3">
      <c r="A62" s="339" t="s">
        <v>209</v>
      </c>
      <c r="B62" s="309" t="s">
        <v>198</v>
      </c>
      <c r="C62" s="93"/>
      <c r="D62" s="93"/>
      <c r="E62" s="747">
        <v>890</v>
      </c>
      <c r="F62" s="789">
        <v>1155</v>
      </c>
      <c r="G62" s="789">
        <v>1412</v>
      </c>
      <c r="H62" s="455"/>
      <c r="I62" s="454"/>
    </row>
    <row r="63" spans="1:13" ht="32.25" customHeight="1" x14ac:dyDescent="0.3">
      <c r="A63" s="474" t="s">
        <v>212</v>
      </c>
      <c r="B63" s="309" t="s">
        <v>198</v>
      </c>
      <c r="C63" s="475">
        <f>SUM(C62)</f>
        <v>0</v>
      </c>
      <c r="D63" s="475">
        <f>SUM(D62)</f>
        <v>0</v>
      </c>
      <c r="E63" s="475">
        <f>SUM(E62)</f>
        <v>890</v>
      </c>
      <c r="F63" s="475">
        <f>SUM(F62)</f>
        <v>1155</v>
      </c>
      <c r="G63" s="475">
        <f>SUM(G62)</f>
        <v>1412</v>
      </c>
      <c r="H63" s="455"/>
      <c r="I63" s="466"/>
      <c r="J63" s="490"/>
      <c r="K63" s="490"/>
      <c r="L63" s="490"/>
    </row>
    <row r="65" spans="5:5" x14ac:dyDescent="0.3">
      <c r="E65" s="495"/>
    </row>
  </sheetData>
  <mergeCells count="39">
    <mergeCell ref="A23:G23"/>
    <mergeCell ref="D10:G10"/>
    <mergeCell ref="A19:G19"/>
    <mergeCell ref="A20:G20"/>
    <mergeCell ref="A21:G21"/>
    <mergeCell ref="D12:G12"/>
    <mergeCell ref="A14:G14"/>
    <mergeCell ref="C16:F16"/>
    <mergeCell ref="A22:G22"/>
    <mergeCell ref="A24:G24"/>
    <mergeCell ref="A25:G25"/>
    <mergeCell ref="A26:G26"/>
    <mergeCell ref="A27:G27"/>
    <mergeCell ref="A28:A29"/>
    <mergeCell ref="B28:B29"/>
    <mergeCell ref="C28:C29"/>
    <mergeCell ref="D28:D29"/>
    <mergeCell ref="E28:G28"/>
    <mergeCell ref="A55:G55"/>
    <mergeCell ref="A33:H33"/>
    <mergeCell ref="A35:G35"/>
    <mergeCell ref="A37:G37"/>
    <mergeCell ref="A38:A39"/>
    <mergeCell ref="B38:B39"/>
    <mergeCell ref="E38:G38"/>
    <mergeCell ref="A47:A48"/>
    <mergeCell ref="B47:B48"/>
    <mergeCell ref="E47:G47"/>
    <mergeCell ref="A51:G51"/>
    <mergeCell ref="A53:G53"/>
    <mergeCell ref="A56:A57"/>
    <mergeCell ref="B56:B57"/>
    <mergeCell ref="C56:C57"/>
    <mergeCell ref="E56:G56"/>
    <mergeCell ref="A60:A61"/>
    <mergeCell ref="B60:B61"/>
    <mergeCell ref="C60:C61"/>
    <mergeCell ref="E60:G60"/>
    <mergeCell ref="D56:D57"/>
  </mergeCells>
  <printOptions horizontalCentered="1"/>
  <pageMargins left="0.39370078740157483" right="0.39370078740157483" top="0.39370078740157483" bottom="0.39370078740157483" header="0.19685039370078741" footer="0.19685039370078741"/>
  <pageSetup paperSize="9" scale="80" fitToHeight="0" orientation="landscape" r:id="rId1"/>
  <headerFooter alignWithMargins="0"/>
  <rowBreaks count="2" manualBreakCount="2">
    <brk id="21" max="6" man="1"/>
    <brk id="37"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opLeftCell="A38" zoomScale="60" zoomScaleNormal="60" zoomScaleSheetLayoutView="80" workbookViewId="0">
      <selection activeCell="B60" sqref="B60"/>
    </sheetView>
  </sheetViews>
  <sheetFormatPr defaultColWidth="9.109375" defaultRowHeight="18" x14ac:dyDescent="0.3"/>
  <cols>
    <col min="1" max="1" width="56.88671875" style="12" customWidth="1"/>
    <col min="2" max="2" width="15" style="12" customWidth="1"/>
    <col min="3" max="3" width="14.6640625" style="12" customWidth="1"/>
    <col min="4" max="4" width="11.77734375" style="12" customWidth="1"/>
    <col min="5" max="5" width="15" style="12" customWidth="1"/>
    <col min="6" max="6" width="16" style="12" customWidth="1"/>
    <col min="7" max="7" width="15" style="12" customWidth="1"/>
    <col min="8" max="16384" width="9.109375" style="12"/>
  </cols>
  <sheetData>
    <row r="1" spans="1:7" x14ac:dyDescent="0.3">
      <c r="C1" s="54"/>
      <c r="D1" s="54"/>
      <c r="E1" s="86"/>
      <c r="F1" s="256"/>
      <c r="G1" s="86"/>
    </row>
    <row r="2" spans="1:7" x14ac:dyDescent="0.25">
      <c r="C2" s="54"/>
      <c r="D2" s="54"/>
      <c r="E2" s="72"/>
      <c r="F2" s="257" t="s">
        <v>186</v>
      </c>
      <c r="G2" s="258"/>
    </row>
    <row r="3" spans="1:7" x14ac:dyDescent="0.25">
      <c r="C3" s="54"/>
      <c r="D3" s="54"/>
      <c r="E3" s="72"/>
      <c r="F3" s="257" t="s">
        <v>187</v>
      </c>
      <c r="G3" s="258"/>
    </row>
    <row r="4" spans="1:7" x14ac:dyDescent="0.25">
      <c r="C4" s="54"/>
      <c r="D4" s="54"/>
      <c r="E4" s="72"/>
      <c r="F4" s="257" t="s">
        <v>188</v>
      </c>
      <c r="G4" s="258"/>
    </row>
    <row r="5" spans="1:7" x14ac:dyDescent="0.25">
      <c r="C5" s="54"/>
      <c r="D5" s="54"/>
      <c r="E5" s="54"/>
      <c r="F5" s="257" t="s">
        <v>189</v>
      </c>
      <c r="G5" s="258"/>
    </row>
    <row r="6" spans="1:7" x14ac:dyDescent="0.3">
      <c r="C6" s="62"/>
      <c r="D6" s="62"/>
      <c r="E6" s="62"/>
      <c r="F6" s="257" t="s">
        <v>190</v>
      </c>
      <c r="G6" s="260"/>
    </row>
    <row r="7" spans="1:7" x14ac:dyDescent="0.3">
      <c r="C7" s="497" t="s">
        <v>263</v>
      </c>
      <c r="D7" s="497"/>
      <c r="E7" s="497"/>
      <c r="F7" s="497"/>
      <c r="G7" s="64"/>
    </row>
    <row r="8" spans="1:7" ht="43.5" customHeight="1" x14ac:dyDescent="0.3">
      <c r="C8" s="498" t="s">
        <v>97</v>
      </c>
      <c r="D8" s="498"/>
      <c r="E8" s="498"/>
      <c r="F8" s="498"/>
      <c r="G8" s="62"/>
    </row>
    <row r="9" spans="1:7" x14ac:dyDescent="0.3">
      <c r="C9" s="496" t="s">
        <v>98</v>
      </c>
      <c r="D9" s="496"/>
      <c r="E9" s="496"/>
      <c r="F9" s="496"/>
      <c r="G9" s="62"/>
    </row>
    <row r="12" spans="1:7" ht="21" customHeight="1" x14ac:dyDescent="0.3"/>
    <row r="13" spans="1:7" x14ac:dyDescent="0.3">
      <c r="A13" s="715" t="s">
        <v>318</v>
      </c>
      <c r="B13" s="715"/>
      <c r="C13" s="715"/>
      <c r="D13" s="715"/>
      <c r="E13" s="715"/>
      <c r="F13" s="715"/>
      <c r="G13" s="715"/>
    </row>
    <row r="14" spans="1:7" x14ac:dyDescent="0.3">
      <c r="A14" s="716" t="s">
        <v>362</v>
      </c>
      <c r="B14" s="716"/>
      <c r="C14" s="716"/>
      <c r="D14" s="716"/>
      <c r="E14" s="716"/>
      <c r="F14" s="716"/>
      <c r="G14" s="716"/>
    </row>
    <row r="15" spans="1:7" x14ac:dyDescent="0.3">
      <c r="B15" s="12" t="s">
        <v>267</v>
      </c>
    </row>
    <row r="16" spans="1:7" x14ac:dyDescent="0.3">
      <c r="A16" s="537" t="s">
        <v>34</v>
      </c>
      <c r="B16" s="537"/>
      <c r="C16" s="537"/>
      <c r="D16" s="537"/>
      <c r="E16" s="537"/>
      <c r="F16" s="537"/>
      <c r="G16" s="537"/>
    </row>
    <row r="18" spans="1:7" ht="49.5" customHeight="1" x14ac:dyDescent="0.3">
      <c r="A18" s="712" t="s">
        <v>363</v>
      </c>
      <c r="B18" s="712"/>
      <c r="C18" s="712"/>
      <c r="D18" s="712"/>
      <c r="E18" s="712"/>
      <c r="F18" s="712"/>
      <c r="G18" s="712"/>
    </row>
    <row r="19" spans="1:7" ht="18.75" customHeight="1" x14ac:dyDescent="0.3">
      <c r="A19" s="538" t="s">
        <v>269</v>
      </c>
      <c r="B19" s="539"/>
      <c r="C19" s="539"/>
      <c r="D19" s="539"/>
      <c r="E19" s="539"/>
      <c r="F19" s="539"/>
      <c r="G19" s="539"/>
    </row>
    <row r="20" spans="1:7" ht="211.8" customHeight="1" x14ac:dyDescent="0.3">
      <c r="A20" s="712" t="s">
        <v>364</v>
      </c>
      <c r="B20" s="540"/>
      <c r="C20" s="540"/>
      <c r="D20" s="540"/>
      <c r="E20" s="540"/>
      <c r="F20" s="540"/>
      <c r="G20" s="540"/>
    </row>
    <row r="21" spans="1:7" x14ac:dyDescent="0.3">
      <c r="A21" s="717" t="s">
        <v>35</v>
      </c>
      <c r="B21" s="717"/>
      <c r="C21" s="717"/>
      <c r="D21" s="717"/>
      <c r="E21" s="717"/>
      <c r="F21" s="717"/>
      <c r="G21" s="717"/>
    </row>
    <row r="22" spans="1:7" ht="27" customHeight="1" x14ac:dyDescent="0.3">
      <c r="A22" s="718" t="s">
        <v>365</v>
      </c>
      <c r="B22" s="718"/>
      <c r="C22" s="718"/>
      <c r="D22" s="718"/>
      <c r="E22" s="718"/>
      <c r="F22" s="718"/>
      <c r="G22" s="718"/>
    </row>
    <row r="23" spans="1:7" x14ac:dyDescent="0.3">
      <c r="A23" s="543" t="s">
        <v>37</v>
      </c>
      <c r="B23" s="543"/>
      <c r="C23" s="543"/>
      <c r="D23" s="543"/>
      <c r="E23" s="543"/>
      <c r="F23" s="543"/>
      <c r="G23" s="543"/>
    </row>
    <row r="24" spans="1:7" x14ac:dyDescent="0.3">
      <c r="A24" s="530" t="s">
        <v>38</v>
      </c>
      <c r="B24" s="530"/>
      <c r="C24" s="530"/>
      <c r="D24" s="530"/>
      <c r="E24" s="530"/>
      <c r="F24" s="530"/>
      <c r="G24" s="530"/>
    </row>
    <row r="25" spans="1:7" x14ac:dyDescent="0.3">
      <c r="A25" s="543" t="s">
        <v>17</v>
      </c>
      <c r="B25" s="543"/>
      <c r="C25" s="543"/>
      <c r="D25" s="543"/>
      <c r="E25" s="543"/>
      <c r="F25" s="543"/>
      <c r="G25" s="543"/>
    </row>
    <row r="26" spans="1:7" ht="18" customHeight="1" x14ac:dyDescent="0.3">
      <c r="A26" s="530" t="s">
        <v>39</v>
      </c>
      <c r="B26" s="530"/>
      <c r="C26" s="530"/>
      <c r="D26" s="530"/>
      <c r="E26" s="530"/>
      <c r="F26" s="530"/>
      <c r="G26" s="530"/>
    </row>
    <row r="27" spans="1:7" ht="18" customHeight="1" x14ac:dyDescent="0.3">
      <c r="A27" s="543" t="s">
        <v>18</v>
      </c>
      <c r="B27" s="543"/>
      <c r="C27" s="543"/>
      <c r="D27" s="543"/>
      <c r="E27" s="543"/>
      <c r="F27" s="543"/>
      <c r="G27" s="543"/>
    </row>
    <row r="28" spans="1:7" x14ac:dyDescent="0.3">
      <c r="A28" s="530" t="s">
        <v>366</v>
      </c>
      <c r="B28" s="530"/>
      <c r="C28" s="530"/>
      <c r="D28" s="530"/>
      <c r="E28" s="530"/>
      <c r="F28" s="530"/>
      <c r="G28" s="530"/>
    </row>
    <row r="29" spans="1:7" x14ac:dyDescent="0.3">
      <c r="A29" s="711" t="s">
        <v>41</v>
      </c>
      <c r="B29" s="543"/>
      <c r="C29" s="543"/>
      <c r="D29" s="543"/>
      <c r="E29" s="543"/>
      <c r="F29" s="543"/>
      <c r="G29" s="543"/>
    </row>
    <row r="30" spans="1:7" ht="39" customHeight="1" x14ac:dyDescent="0.3">
      <c r="A30" s="712" t="s">
        <v>367</v>
      </c>
      <c r="B30" s="712"/>
      <c r="C30" s="712"/>
      <c r="D30" s="712"/>
      <c r="E30" s="712"/>
      <c r="F30" s="712"/>
      <c r="G30" s="712"/>
    </row>
    <row r="31" spans="1:7" ht="9" customHeight="1" x14ac:dyDescent="0.3"/>
    <row r="32" spans="1:7" ht="41.25" customHeight="1" x14ac:dyDescent="0.3">
      <c r="A32" s="712" t="s">
        <v>368</v>
      </c>
      <c r="B32" s="712"/>
      <c r="C32" s="712"/>
      <c r="D32" s="712"/>
      <c r="E32" s="712"/>
      <c r="F32" s="712"/>
      <c r="G32" s="712"/>
    </row>
    <row r="33" spans="1:11" ht="9" customHeight="1" x14ac:dyDescent="0.3"/>
    <row r="34" spans="1:11" ht="59.25" customHeight="1" x14ac:dyDescent="0.3">
      <c r="A34" s="533" t="s">
        <v>369</v>
      </c>
      <c r="B34" s="533"/>
      <c r="C34" s="533"/>
      <c r="D34" s="533"/>
      <c r="E34" s="533"/>
      <c r="F34" s="533"/>
      <c r="G34" s="533"/>
    </row>
    <row r="36" spans="1:11" ht="31.8" customHeight="1" x14ac:dyDescent="0.3">
      <c r="A36" s="791" t="s">
        <v>42</v>
      </c>
      <c r="B36" s="792"/>
      <c r="C36" s="792"/>
      <c r="D36" s="792"/>
      <c r="E36" s="792"/>
      <c r="F36" s="792"/>
      <c r="G36" s="793"/>
    </row>
    <row r="37" spans="1:11" ht="47.25" customHeight="1" x14ac:dyDescent="0.3">
      <c r="A37" s="708" t="s">
        <v>361</v>
      </c>
      <c r="B37" s="709" t="s">
        <v>26</v>
      </c>
      <c r="C37" s="550" t="s">
        <v>89</v>
      </c>
      <c r="D37" s="550" t="s">
        <v>459</v>
      </c>
      <c r="E37" s="550" t="s">
        <v>29</v>
      </c>
      <c r="F37" s="550"/>
      <c r="G37" s="550"/>
    </row>
    <row r="38" spans="1:11" x14ac:dyDescent="0.3">
      <c r="A38" s="525"/>
      <c r="B38" s="710"/>
      <c r="C38" s="550"/>
      <c r="D38" s="550"/>
      <c r="E38" s="519" t="s">
        <v>53</v>
      </c>
      <c r="F38" s="519" t="s">
        <v>54</v>
      </c>
      <c r="G38" s="519" t="s">
        <v>460</v>
      </c>
    </row>
    <row r="39" spans="1:11" x14ac:dyDescent="0.3">
      <c r="A39" s="8" t="s">
        <v>370</v>
      </c>
      <c r="B39" s="22" t="s">
        <v>30</v>
      </c>
      <c r="C39" s="9"/>
      <c r="D39" s="9"/>
      <c r="E39" s="25"/>
      <c r="F39" s="25"/>
      <c r="G39" s="25"/>
    </row>
    <row r="40" spans="1:11" x14ac:dyDescent="0.3">
      <c r="A40" s="8" t="s">
        <v>371</v>
      </c>
      <c r="B40" s="22" t="s">
        <v>30</v>
      </c>
      <c r="C40" s="746">
        <f>341137+3200+22785</f>
        <v>367122</v>
      </c>
      <c r="D40" s="783">
        <f>349826-2501+33956</f>
        <v>381281</v>
      </c>
      <c r="E40" s="746">
        <v>391405</v>
      </c>
      <c r="F40" s="746">
        <v>408760</v>
      </c>
      <c r="G40" s="746">
        <v>415415</v>
      </c>
    </row>
    <row r="41" spans="1:11" ht="37.5" customHeight="1" x14ac:dyDescent="0.3">
      <c r="A41" s="26" t="s">
        <v>372</v>
      </c>
      <c r="B41" s="27" t="s">
        <v>30</v>
      </c>
      <c r="C41" s="273">
        <f>C39+C40</f>
        <v>367122</v>
      </c>
      <c r="D41" s="273">
        <f>D39+D40</f>
        <v>381281</v>
      </c>
      <c r="E41" s="273">
        <f>E39+E40</f>
        <v>391405</v>
      </c>
      <c r="F41" s="273">
        <f>F39+F40</f>
        <v>408760</v>
      </c>
      <c r="G41" s="273">
        <f>G39+G40</f>
        <v>415415</v>
      </c>
    </row>
    <row r="42" spans="1:11" ht="27" customHeight="1" x14ac:dyDescent="0.3">
      <c r="A42" s="512"/>
      <c r="B42" s="513"/>
      <c r="C42" s="514"/>
      <c r="D42" s="514"/>
      <c r="E42" s="514"/>
      <c r="F42" s="514"/>
      <c r="G42" s="514"/>
    </row>
    <row r="43" spans="1:11" x14ac:dyDescent="0.3">
      <c r="A43" s="12" t="s">
        <v>375</v>
      </c>
    </row>
    <row r="44" spans="1:11" x14ac:dyDescent="0.3">
      <c r="A44" s="12" t="s">
        <v>84</v>
      </c>
    </row>
    <row r="45" spans="1:11" x14ac:dyDescent="0.3">
      <c r="A45" s="555" t="s">
        <v>298</v>
      </c>
      <c r="B45" s="555"/>
      <c r="C45" s="555"/>
      <c r="D45" s="555"/>
      <c r="E45" s="555"/>
      <c r="F45" s="555"/>
      <c r="G45" s="555"/>
      <c r="H45" s="555"/>
      <c r="I45" s="555"/>
      <c r="J45" s="555"/>
      <c r="K45" s="555"/>
    </row>
    <row r="46" spans="1:11" x14ac:dyDescent="0.3">
      <c r="A46" s="70"/>
      <c r="B46" s="85"/>
      <c r="C46" s="85"/>
      <c r="D46" s="85"/>
      <c r="E46" s="85"/>
      <c r="F46" s="85"/>
      <c r="G46" s="85"/>
      <c r="H46" s="85"/>
      <c r="I46" s="85"/>
      <c r="J46" s="85"/>
      <c r="K46" s="85"/>
    </row>
    <row r="47" spans="1:11" x14ac:dyDescent="0.3">
      <c r="A47" s="70" t="s">
        <v>376</v>
      </c>
      <c r="B47" s="85"/>
      <c r="C47" s="85"/>
      <c r="D47" s="85"/>
      <c r="E47" s="85"/>
      <c r="F47" s="85"/>
      <c r="G47" s="85"/>
      <c r="H47" s="85"/>
      <c r="I47" s="85"/>
      <c r="J47" s="85"/>
      <c r="K47" s="85"/>
    </row>
    <row r="48" spans="1:11" ht="41.25" customHeight="1" x14ac:dyDescent="0.3">
      <c r="A48" s="533" t="s">
        <v>369</v>
      </c>
      <c r="B48" s="533"/>
      <c r="C48" s="533"/>
      <c r="D48" s="533"/>
      <c r="E48" s="533"/>
      <c r="F48" s="533"/>
      <c r="G48" s="533"/>
      <c r="H48" s="85"/>
      <c r="I48" s="85"/>
      <c r="J48" s="85"/>
      <c r="K48" s="85"/>
    </row>
    <row r="49" spans="1:11" x14ac:dyDescent="0.3">
      <c r="A49" s="70"/>
      <c r="B49" s="85"/>
      <c r="C49" s="85"/>
      <c r="D49" s="85"/>
      <c r="E49" s="85"/>
      <c r="F49" s="85"/>
      <c r="G49" s="85"/>
      <c r="H49" s="85"/>
      <c r="I49" s="85"/>
      <c r="J49" s="85"/>
      <c r="K49" s="85"/>
    </row>
    <row r="50" spans="1:11" ht="35.25" customHeight="1" x14ac:dyDescent="0.3">
      <c r="A50" s="708" t="s">
        <v>45</v>
      </c>
      <c r="B50" s="709" t="s">
        <v>26</v>
      </c>
      <c r="C50" s="550" t="s">
        <v>461</v>
      </c>
      <c r="D50" s="550" t="s">
        <v>52</v>
      </c>
      <c r="E50" s="550" t="s">
        <v>29</v>
      </c>
      <c r="F50" s="550"/>
      <c r="G50" s="550"/>
    </row>
    <row r="51" spans="1:11" x14ac:dyDescent="0.3">
      <c r="A51" s="525"/>
      <c r="B51" s="710"/>
      <c r="C51" s="550"/>
      <c r="D51" s="550"/>
      <c r="E51" s="519" t="s">
        <v>53</v>
      </c>
      <c r="F51" s="519" t="s">
        <v>54</v>
      </c>
      <c r="G51" s="519" t="s">
        <v>460</v>
      </c>
    </row>
    <row r="52" spans="1:11" x14ac:dyDescent="0.3">
      <c r="A52" s="28" t="s">
        <v>46</v>
      </c>
      <c r="B52" s="21" t="s">
        <v>32</v>
      </c>
      <c r="C52" s="104">
        <v>225</v>
      </c>
      <c r="D52" s="104">
        <v>225</v>
      </c>
      <c r="E52" s="93">
        <f>175+50</f>
        <v>225</v>
      </c>
      <c r="F52" s="93">
        <f>175+50</f>
        <v>225</v>
      </c>
      <c r="G52" s="93">
        <f>175+50</f>
        <v>225</v>
      </c>
    </row>
    <row r="53" spans="1:11" x14ac:dyDescent="0.3">
      <c r="A53" s="28" t="s">
        <v>47</v>
      </c>
      <c r="B53" s="21" t="s">
        <v>32</v>
      </c>
      <c r="C53" s="104">
        <v>205</v>
      </c>
      <c r="D53" s="104">
        <v>240</v>
      </c>
      <c r="E53" s="93">
        <f>289+49</f>
        <v>338</v>
      </c>
      <c r="F53" s="93">
        <f>289+48</f>
        <v>337</v>
      </c>
      <c r="G53" s="93">
        <f>141+50</f>
        <v>191</v>
      </c>
    </row>
    <row r="54" spans="1:11" ht="36" x14ac:dyDescent="0.3">
      <c r="A54" s="28" t="s">
        <v>48</v>
      </c>
      <c r="B54" s="29" t="s">
        <v>32</v>
      </c>
      <c r="C54" s="104">
        <v>584</v>
      </c>
      <c r="D54" s="104">
        <v>576</v>
      </c>
      <c r="E54" s="93">
        <f>392+137</f>
        <v>529</v>
      </c>
      <c r="F54" s="93">
        <f>392+137</f>
        <v>529</v>
      </c>
      <c r="G54" s="93">
        <f>339+137</f>
        <v>476</v>
      </c>
    </row>
    <row r="55" spans="1:11" ht="19.5" customHeight="1" x14ac:dyDescent="0.3">
      <c r="A55" s="28" t="s">
        <v>49</v>
      </c>
      <c r="B55" s="21" t="s">
        <v>32</v>
      </c>
      <c r="C55" s="104">
        <v>759</v>
      </c>
      <c r="D55" s="104">
        <v>761</v>
      </c>
      <c r="E55" s="93">
        <f>478+194</f>
        <v>672</v>
      </c>
      <c r="F55" s="93">
        <f>478+194</f>
        <v>672</v>
      </c>
      <c r="G55" s="93">
        <f>413+194</f>
        <v>607</v>
      </c>
    </row>
    <row r="56" spans="1:11" ht="18.75" customHeight="1" x14ac:dyDescent="0.3">
      <c r="A56" s="550" t="s">
        <v>50</v>
      </c>
      <c r="B56" s="550" t="s">
        <v>51</v>
      </c>
      <c r="C56" s="550" t="s">
        <v>461</v>
      </c>
      <c r="D56" s="550" t="s">
        <v>52</v>
      </c>
      <c r="E56" s="550" t="s">
        <v>29</v>
      </c>
      <c r="F56" s="550"/>
      <c r="G56" s="550"/>
    </row>
    <row r="57" spans="1:11" ht="61.2" customHeight="1" x14ac:dyDescent="0.3">
      <c r="A57" s="550"/>
      <c r="B57" s="550"/>
      <c r="C57" s="550"/>
      <c r="D57" s="550"/>
      <c r="E57" s="519" t="s">
        <v>53</v>
      </c>
      <c r="F57" s="519" t="s">
        <v>54</v>
      </c>
      <c r="G57" s="519" t="s">
        <v>460</v>
      </c>
    </row>
    <row r="58" spans="1:11" ht="28.8" customHeight="1" x14ac:dyDescent="0.3">
      <c r="A58" s="30" t="s">
        <v>373</v>
      </c>
      <c r="B58" s="31"/>
      <c r="C58" s="746">
        <f>341137+3200+22785</f>
        <v>367122</v>
      </c>
      <c r="D58" s="783">
        <f>349826-2501+33956</f>
        <v>381281</v>
      </c>
      <c r="E58" s="746">
        <v>391405</v>
      </c>
      <c r="F58" s="746">
        <v>408760</v>
      </c>
      <c r="G58" s="746">
        <v>415415</v>
      </c>
    </row>
    <row r="59" spans="1:11" ht="25.8" customHeight="1" x14ac:dyDescent="0.3">
      <c r="A59" s="32" t="s">
        <v>374</v>
      </c>
      <c r="B59" s="33" t="s">
        <v>30</v>
      </c>
      <c r="C59" s="17">
        <f>C58</f>
        <v>367122</v>
      </c>
      <c r="D59" s="17">
        <f t="shared" ref="D59:G59" si="0">D58</f>
        <v>381281</v>
      </c>
      <c r="E59" s="17">
        <f t="shared" si="0"/>
        <v>391405</v>
      </c>
      <c r="F59" s="17">
        <f t="shared" si="0"/>
        <v>408760</v>
      </c>
      <c r="G59" s="17">
        <f t="shared" si="0"/>
        <v>415415</v>
      </c>
    </row>
    <row r="60" spans="1:11" ht="105.75" customHeight="1" x14ac:dyDescent="0.3"/>
    <row r="61" spans="1:11" ht="105.75" customHeight="1" x14ac:dyDescent="0.3"/>
    <row r="62" spans="1:11" ht="105.75" customHeight="1" x14ac:dyDescent="0.3"/>
    <row r="63" spans="1:11" ht="105.75" customHeight="1" x14ac:dyDescent="0.3"/>
    <row r="64" spans="1:11" ht="105.75" customHeight="1" x14ac:dyDescent="0.3"/>
  </sheetData>
  <mergeCells count="36">
    <mergeCell ref="C37:C38"/>
    <mergeCell ref="D37:D38"/>
    <mergeCell ref="C50:C51"/>
    <mergeCell ref="D50:D51"/>
    <mergeCell ref="A25:G25"/>
    <mergeCell ref="A13:G13"/>
    <mergeCell ref="A14:G14"/>
    <mergeCell ref="A16:G16"/>
    <mergeCell ref="A18:G18"/>
    <mergeCell ref="A19:G19"/>
    <mergeCell ref="A20:G20"/>
    <mergeCell ref="A21:G21"/>
    <mergeCell ref="A22:G22"/>
    <mergeCell ref="A23:G23"/>
    <mergeCell ref="A24:G24"/>
    <mergeCell ref="A50:A51"/>
    <mergeCell ref="B50:B51"/>
    <mergeCell ref="E50:G50"/>
    <mergeCell ref="A26:G26"/>
    <mergeCell ref="A27:G27"/>
    <mergeCell ref="A28:G28"/>
    <mergeCell ref="A29:G29"/>
    <mergeCell ref="A30:G30"/>
    <mergeCell ref="A32:G32"/>
    <mergeCell ref="A34:G34"/>
    <mergeCell ref="A36:G36"/>
    <mergeCell ref="A37:A38"/>
    <mergeCell ref="B37:B38"/>
    <mergeCell ref="E37:G37"/>
    <mergeCell ref="A45:K45"/>
    <mergeCell ref="A48:G48"/>
    <mergeCell ref="A56:A57"/>
    <mergeCell ref="B56:B57"/>
    <mergeCell ref="C56:C57"/>
    <mergeCell ref="D56:D57"/>
    <mergeCell ref="E56:G56"/>
  </mergeCells>
  <pageMargins left="0.39370078740157483" right="0.39370078740157483" top="0.78740157480314965" bottom="0.39370078740157483" header="0.31496062992125984" footer="0.31496062992125984"/>
  <pageSetup paperSize="9" scale="80" firstPageNumber="58" orientation="landscape" useFirstPageNumber="1" r:id="rId1"/>
  <headerFooter>
    <oddHeader>&amp;C&amp;P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opLeftCell="A30" zoomScale="50" zoomScaleNormal="50" workbookViewId="0">
      <selection activeCell="D60" sqref="D60:G60"/>
    </sheetView>
  </sheetViews>
  <sheetFormatPr defaultRowHeight="14.4" x14ac:dyDescent="0.3"/>
  <cols>
    <col min="1" max="1" width="65" customWidth="1"/>
    <col min="2" max="2" width="18.44140625" customWidth="1"/>
    <col min="3" max="3" width="21.33203125" customWidth="1"/>
    <col min="4" max="4" width="12.5546875" customWidth="1"/>
    <col min="5" max="5" width="16.88671875" customWidth="1"/>
    <col min="6" max="6" width="17.5546875" customWidth="1"/>
    <col min="7" max="7" width="15" customWidth="1"/>
  </cols>
  <sheetData>
    <row r="1" spans="1:8" ht="15.6" x14ac:dyDescent="0.3">
      <c r="D1" s="54"/>
      <c r="E1" s="54"/>
      <c r="F1" s="72"/>
      <c r="G1" s="257" t="s">
        <v>186</v>
      </c>
      <c r="H1" s="258"/>
    </row>
    <row r="2" spans="1:8" ht="15.6" x14ac:dyDescent="0.3">
      <c r="D2" s="54"/>
      <c r="E2" s="54"/>
      <c r="F2" s="72"/>
      <c r="G2" s="257" t="s">
        <v>187</v>
      </c>
      <c r="H2" s="258"/>
    </row>
    <row r="3" spans="1:8" ht="15.6" x14ac:dyDescent="0.3">
      <c r="D3" s="54"/>
      <c r="E3" s="54"/>
      <c r="F3" s="72"/>
      <c r="G3" s="257" t="s">
        <v>188</v>
      </c>
      <c r="H3" s="258"/>
    </row>
    <row r="4" spans="1:8" x14ac:dyDescent="0.3">
      <c r="D4" s="54"/>
      <c r="E4" s="54"/>
      <c r="F4" s="54"/>
      <c r="G4" s="257" t="s">
        <v>189</v>
      </c>
      <c r="H4" s="258"/>
    </row>
    <row r="5" spans="1:8" ht="15.6" x14ac:dyDescent="0.3">
      <c r="D5" s="62"/>
      <c r="E5" s="62"/>
      <c r="F5" s="62"/>
      <c r="G5" s="257" t="s">
        <v>190</v>
      </c>
      <c r="H5" s="260"/>
    </row>
    <row r="6" spans="1:8" ht="15.6" x14ac:dyDescent="0.3">
      <c r="D6" s="501" t="s">
        <v>263</v>
      </c>
      <c r="E6" s="501"/>
      <c r="F6" s="501"/>
      <c r="G6" s="501"/>
      <c r="H6" s="64"/>
    </row>
    <row r="7" spans="1:8" ht="39.75" customHeight="1" x14ac:dyDescent="0.3">
      <c r="D7" s="371"/>
      <c r="E7" s="408"/>
      <c r="F7" s="408"/>
      <c r="G7" s="408"/>
      <c r="H7" s="408"/>
    </row>
    <row r="8" spans="1:8" ht="44.25" customHeight="1" x14ac:dyDescent="0.3">
      <c r="D8" s="373"/>
      <c r="E8" s="563" t="s">
        <v>97</v>
      </c>
      <c r="F8" s="562"/>
      <c r="G8" s="562"/>
      <c r="H8" s="562"/>
    </row>
    <row r="9" spans="1:8" ht="15.6" x14ac:dyDescent="0.3">
      <c r="D9" s="373"/>
      <c r="E9" s="561" t="s">
        <v>98</v>
      </c>
      <c r="F9" s="561"/>
      <c r="G9" s="561"/>
      <c r="H9" s="561"/>
    </row>
    <row r="12" spans="1:8" ht="18" x14ac:dyDescent="0.3">
      <c r="A12" s="12"/>
      <c r="B12" s="12"/>
      <c r="C12" s="12"/>
      <c r="D12" s="12"/>
      <c r="E12" s="12"/>
      <c r="F12" s="12"/>
      <c r="G12" s="12"/>
    </row>
    <row r="13" spans="1:8" ht="17.399999999999999" x14ac:dyDescent="0.3">
      <c r="A13" s="715" t="s">
        <v>318</v>
      </c>
      <c r="B13" s="715"/>
      <c r="C13" s="715"/>
      <c r="D13" s="715"/>
      <c r="E13" s="715"/>
      <c r="F13" s="715"/>
      <c r="G13" s="715"/>
    </row>
    <row r="14" spans="1:8" ht="18" x14ac:dyDescent="0.3">
      <c r="A14" s="716" t="s">
        <v>377</v>
      </c>
      <c r="B14" s="716"/>
      <c r="C14" s="716"/>
      <c r="D14" s="716"/>
      <c r="E14" s="716"/>
      <c r="F14" s="716"/>
      <c r="G14" s="716"/>
    </row>
    <row r="15" spans="1:8" x14ac:dyDescent="0.3">
      <c r="B15" t="s">
        <v>267</v>
      </c>
    </row>
    <row r="16" spans="1:8" ht="15.6" x14ac:dyDescent="0.3">
      <c r="A16" s="537" t="s">
        <v>34</v>
      </c>
      <c r="B16" s="537"/>
      <c r="C16" s="537"/>
      <c r="D16" s="537"/>
      <c r="E16" s="537"/>
      <c r="F16" s="537"/>
      <c r="G16" s="537"/>
    </row>
    <row r="17" spans="1:7" ht="18" x14ac:dyDescent="0.3">
      <c r="A17" s="12"/>
      <c r="B17" s="12"/>
      <c r="C17" s="12"/>
      <c r="D17" s="12"/>
      <c r="E17" s="12"/>
      <c r="F17" s="12"/>
      <c r="G17" s="12"/>
    </row>
    <row r="18" spans="1:7" ht="41.25" customHeight="1" x14ac:dyDescent="0.3">
      <c r="A18" s="712" t="s">
        <v>76</v>
      </c>
      <c r="B18" s="712"/>
      <c r="C18" s="712"/>
      <c r="D18" s="712"/>
      <c r="E18" s="712"/>
      <c r="F18" s="712"/>
      <c r="G18" s="712"/>
    </row>
    <row r="19" spans="1:7" ht="15.6" x14ac:dyDescent="0.3">
      <c r="A19" s="538" t="s">
        <v>269</v>
      </c>
      <c r="B19" s="539"/>
      <c r="C19" s="539"/>
      <c r="D19" s="539"/>
      <c r="E19" s="539"/>
      <c r="F19" s="539"/>
      <c r="G19" s="539"/>
    </row>
    <row r="20" spans="1:7" ht="149.25" customHeight="1" x14ac:dyDescent="0.3">
      <c r="A20" s="712" t="s">
        <v>378</v>
      </c>
      <c r="B20" s="540"/>
      <c r="C20" s="540"/>
      <c r="D20" s="540"/>
      <c r="E20" s="540"/>
      <c r="F20" s="540"/>
      <c r="G20" s="540"/>
    </row>
    <row r="21" spans="1:7" ht="17.399999999999999" x14ac:dyDescent="0.3">
      <c r="A21" s="717" t="s">
        <v>35</v>
      </c>
      <c r="B21" s="717"/>
      <c r="C21" s="717"/>
      <c r="D21" s="717"/>
      <c r="E21" s="717"/>
      <c r="F21" s="717"/>
      <c r="G21" s="717"/>
    </row>
    <row r="22" spans="1:7" ht="18" x14ac:dyDescent="0.3">
      <c r="A22" s="718" t="s">
        <v>36</v>
      </c>
      <c r="B22" s="718"/>
      <c r="C22" s="718"/>
      <c r="D22" s="718"/>
      <c r="E22" s="718"/>
      <c r="F22" s="718"/>
      <c r="G22" s="718"/>
    </row>
    <row r="23" spans="1:7" x14ac:dyDescent="0.3">
      <c r="A23" s="543" t="s">
        <v>37</v>
      </c>
      <c r="B23" s="543"/>
      <c r="C23" s="543"/>
      <c r="D23" s="543"/>
      <c r="E23" s="543"/>
      <c r="F23" s="543"/>
      <c r="G23" s="543"/>
    </row>
    <row r="24" spans="1:7" ht="18" x14ac:dyDescent="0.3">
      <c r="A24" s="530" t="s">
        <v>38</v>
      </c>
      <c r="B24" s="530"/>
      <c r="C24" s="530"/>
      <c r="D24" s="530"/>
      <c r="E24" s="530"/>
      <c r="F24" s="530"/>
      <c r="G24" s="530"/>
    </row>
    <row r="25" spans="1:7" x14ac:dyDescent="0.3">
      <c r="A25" s="543" t="s">
        <v>17</v>
      </c>
      <c r="B25" s="543"/>
      <c r="C25" s="543"/>
      <c r="D25" s="543"/>
      <c r="E25" s="543"/>
      <c r="F25" s="543"/>
      <c r="G25" s="543"/>
    </row>
    <row r="26" spans="1:7" ht="18" x14ac:dyDescent="0.3">
      <c r="A26" s="530" t="s">
        <v>39</v>
      </c>
      <c r="B26" s="530"/>
      <c r="C26" s="530"/>
      <c r="D26" s="530"/>
      <c r="E26" s="530"/>
      <c r="F26" s="530"/>
      <c r="G26" s="530"/>
    </row>
    <row r="27" spans="1:7" x14ac:dyDescent="0.3">
      <c r="A27" s="543" t="s">
        <v>18</v>
      </c>
      <c r="B27" s="543"/>
      <c r="C27" s="543"/>
      <c r="D27" s="543"/>
      <c r="E27" s="543"/>
      <c r="F27" s="543"/>
      <c r="G27" s="543"/>
    </row>
    <row r="28" spans="1:7" ht="18" x14ac:dyDescent="0.3">
      <c r="A28" s="530" t="s">
        <v>40</v>
      </c>
      <c r="B28" s="530"/>
      <c r="C28" s="530"/>
      <c r="D28" s="530"/>
      <c r="E28" s="530"/>
      <c r="F28" s="530"/>
      <c r="G28" s="530"/>
    </row>
    <row r="29" spans="1:7" x14ac:dyDescent="0.3">
      <c r="A29" s="711" t="s">
        <v>41</v>
      </c>
      <c r="B29" s="543"/>
      <c r="C29" s="543"/>
      <c r="D29" s="543"/>
      <c r="E29" s="543"/>
      <c r="F29" s="543"/>
      <c r="G29" s="543"/>
    </row>
    <row r="30" spans="1:7" ht="18" x14ac:dyDescent="0.3">
      <c r="A30" s="712" t="s">
        <v>379</v>
      </c>
      <c r="B30" s="712"/>
      <c r="C30" s="712"/>
      <c r="D30" s="712"/>
      <c r="E30" s="712"/>
      <c r="F30" s="712"/>
      <c r="G30" s="712"/>
    </row>
    <row r="31" spans="1:7" ht="18" x14ac:dyDescent="0.3">
      <c r="A31" s="12"/>
      <c r="B31" s="12"/>
      <c r="C31" s="12"/>
      <c r="D31" s="12"/>
      <c r="E31" s="12"/>
      <c r="F31" s="12"/>
      <c r="G31" s="12"/>
    </row>
    <row r="32" spans="1:7" ht="45.75" customHeight="1" x14ac:dyDescent="0.3">
      <c r="A32" s="712" t="s">
        <v>380</v>
      </c>
      <c r="B32" s="712"/>
      <c r="C32" s="712"/>
      <c r="D32" s="712"/>
      <c r="E32" s="712"/>
      <c r="F32" s="712"/>
      <c r="G32" s="712"/>
    </row>
    <row r="33" spans="1:11" ht="18" x14ac:dyDescent="0.3">
      <c r="A33" s="12"/>
      <c r="B33" s="12"/>
      <c r="C33" s="12"/>
      <c r="D33" s="12"/>
      <c r="E33" s="12"/>
      <c r="F33" s="12"/>
      <c r="G33" s="12"/>
    </row>
    <row r="34" spans="1:11" ht="35.25" customHeight="1" x14ac:dyDescent="0.3">
      <c r="A34" s="533" t="s">
        <v>77</v>
      </c>
      <c r="B34" s="533"/>
      <c r="C34" s="533"/>
      <c r="D34" s="533"/>
      <c r="E34" s="533"/>
      <c r="F34" s="533"/>
      <c r="G34" s="533"/>
    </row>
    <row r="35" spans="1:11" ht="18" x14ac:dyDescent="0.3">
      <c r="A35" s="12"/>
      <c r="B35" s="12"/>
      <c r="C35" s="12"/>
      <c r="D35" s="12"/>
      <c r="E35" s="12"/>
      <c r="F35" s="12"/>
      <c r="G35" s="12"/>
    </row>
    <row r="36" spans="1:11" ht="29.4" customHeight="1" x14ac:dyDescent="0.3">
      <c r="A36" s="713" t="s">
        <v>42</v>
      </c>
      <c r="B36" s="714"/>
      <c r="C36" s="714"/>
      <c r="D36" s="714"/>
      <c r="E36" s="714"/>
      <c r="F36" s="714"/>
      <c r="G36" s="714"/>
    </row>
    <row r="37" spans="1:11" ht="15.6" x14ac:dyDescent="0.3">
      <c r="A37" s="708" t="s">
        <v>361</v>
      </c>
      <c r="B37" s="709" t="s">
        <v>26</v>
      </c>
      <c r="C37" s="550" t="s">
        <v>89</v>
      </c>
      <c r="D37" s="550" t="s">
        <v>459</v>
      </c>
      <c r="E37" s="550" t="s">
        <v>29</v>
      </c>
      <c r="F37" s="550"/>
      <c r="G37" s="550"/>
    </row>
    <row r="38" spans="1:11" ht="15.6" x14ac:dyDescent="0.3">
      <c r="A38" s="525"/>
      <c r="B38" s="710"/>
      <c r="C38" s="550"/>
      <c r="D38" s="550"/>
      <c r="E38" s="519" t="s">
        <v>53</v>
      </c>
      <c r="F38" s="519" t="s">
        <v>54</v>
      </c>
      <c r="G38" s="519" t="s">
        <v>460</v>
      </c>
    </row>
    <row r="39" spans="1:11" ht="18" x14ac:dyDescent="0.35">
      <c r="A39" s="35" t="s">
        <v>273</v>
      </c>
      <c r="B39" s="23" t="s">
        <v>30</v>
      </c>
      <c r="C39" s="48"/>
      <c r="D39" s="49"/>
    </row>
    <row r="40" spans="1:11" ht="18" x14ac:dyDescent="0.3">
      <c r="A40" s="35" t="s">
        <v>44</v>
      </c>
      <c r="B40" s="23" t="s">
        <v>30</v>
      </c>
      <c r="C40" s="24"/>
      <c r="D40" s="50">
        <v>43267</v>
      </c>
      <c r="E40" s="746">
        <v>136786</v>
      </c>
      <c r="F40" s="747">
        <v>142257</v>
      </c>
      <c r="G40" s="747">
        <v>147948</v>
      </c>
    </row>
    <row r="41" spans="1:11" ht="17.399999999999999" x14ac:dyDescent="0.3">
      <c r="A41" s="26" t="s">
        <v>381</v>
      </c>
      <c r="B41" s="27" t="s">
        <v>30</v>
      </c>
      <c r="C41" s="52">
        <f>SUM(C39:C40)</f>
        <v>0</v>
      </c>
      <c r="D41" s="52">
        <f>SUM(D39:D40)</f>
        <v>43267</v>
      </c>
      <c r="E41" s="52">
        <f>SUM(E40:E40)</f>
        <v>136786</v>
      </c>
      <c r="F41" s="52">
        <f>SUM(F40:F40)</f>
        <v>142257</v>
      </c>
      <c r="G41" s="52">
        <f>SUM(G40:G40)</f>
        <v>147948</v>
      </c>
    </row>
    <row r="42" spans="1:11" ht="18" x14ac:dyDescent="0.3">
      <c r="A42" s="12"/>
      <c r="B42" s="12"/>
      <c r="C42" s="12"/>
      <c r="D42" s="12"/>
      <c r="E42" s="12"/>
      <c r="F42" s="12"/>
      <c r="G42" s="12"/>
    </row>
    <row r="43" spans="1:11" ht="15.75" customHeight="1" x14ac:dyDescent="0.3">
      <c r="A43" s="556" t="s">
        <v>349</v>
      </c>
      <c r="B43" s="554"/>
      <c r="C43" s="554"/>
      <c r="D43" s="554"/>
      <c r="E43" s="554"/>
      <c r="F43" s="554"/>
      <c r="G43" s="554"/>
      <c r="H43" s="554"/>
      <c r="I43" s="74"/>
      <c r="J43" s="99"/>
      <c r="K43" s="99"/>
    </row>
    <row r="44" spans="1:11" ht="15.6" x14ac:dyDescent="0.3">
      <c r="A44" s="367" t="s">
        <v>84</v>
      </c>
      <c r="B44" s="85"/>
      <c r="C44" s="85"/>
      <c r="D44" s="85"/>
      <c r="E44" s="85"/>
      <c r="F44" s="85"/>
      <c r="G44" s="85"/>
      <c r="H44" s="85"/>
      <c r="I44" s="85"/>
      <c r="J44" s="85"/>
      <c r="K44" s="85"/>
    </row>
    <row r="45" spans="1:11" ht="15.75" customHeight="1" x14ac:dyDescent="0.3">
      <c r="A45" s="555" t="s">
        <v>298</v>
      </c>
      <c r="B45" s="555"/>
      <c r="C45" s="555"/>
      <c r="D45" s="555"/>
      <c r="E45" s="555"/>
      <c r="F45" s="555"/>
      <c r="G45" s="555"/>
      <c r="H45" s="555"/>
      <c r="I45" s="555"/>
      <c r="J45" s="555"/>
      <c r="K45" s="555"/>
    </row>
    <row r="46" spans="1:11" ht="15.6" x14ac:dyDescent="0.3">
      <c r="A46" s="70" t="s">
        <v>218</v>
      </c>
      <c r="B46" s="85"/>
      <c r="C46" s="85"/>
      <c r="D46" s="85"/>
      <c r="E46" s="85"/>
      <c r="F46" s="85"/>
      <c r="G46" s="85"/>
      <c r="H46" s="85"/>
      <c r="I46" s="85"/>
      <c r="J46" s="85"/>
      <c r="K46" s="85"/>
    </row>
    <row r="47" spans="1:11" ht="15.75" customHeight="1" x14ac:dyDescent="0.3">
      <c r="A47" s="556" t="s">
        <v>382</v>
      </c>
      <c r="B47" s="556"/>
      <c r="C47" s="556"/>
      <c r="D47" s="556"/>
      <c r="E47" s="556"/>
      <c r="F47" s="556"/>
      <c r="G47" s="556"/>
      <c r="H47" s="556"/>
      <c r="I47" s="556"/>
      <c r="J47" s="556"/>
      <c r="K47" s="556"/>
    </row>
    <row r="48" spans="1:11" ht="18" x14ac:dyDescent="0.3">
      <c r="A48" s="12"/>
      <c r="B48" s="12"/>
      <c r="C48" s="12"/>
      <c r="D48" s="12"/>
      <c r="E48" s="12"/>
      <c r="F48" s="12"/>
      <c r="G48" s="12"/>
    </row>
    <row r="49" spans="1:7" ht="18" x14ac:dyDescent="0.3">
      <c r="A49" s="12"/>
      <c r="B49" s="12"/>
      <c r="C49" s="12"/>
      <c r="D49" s="12"/>
      <c r="E49" s="12"/>
      <c r="F49" s="12"/>
      <c r="G49" s="12"/>
    </row>
    <row r="50" spans="1:7" ht="18" x14ac:dyDescent="0.3">
      <c r="A50" s="12"/>
      <c r="B50" s="12"/>
      <c r="C50" s="12"/>
      <c r="D50" s="12"/>
      <c r="E50" s="12"/>
      <c r="F50" s="12"/>
      <c r="G50" s="12"/>
    </row>
    <row r="51" spans="1:7" s="189" customFormat="1" ht="15.6" x14ac:dyDescent="0.3">
      <c r="A51" s="794" t="s">
        <v>45</v>
      </c>
      <c r="B51" s="795" t="s">
        <v>26</v>
      </c>
      <c r="C51" s="550" t="s">
        <v>461</v>
      </c>
      <c r="D51" s="550" t="s">
        <v>52</v>
      </c>
      <c r="E51" s="550" t="s">
        <v>29</v>
      </c>
      <c r="F51" s="550"/>
      <c r="G51" s="550"/>
    </row>
    <row r="52" spans="1:7" s="189" customFormat="1" ht="15.6" x14ac:dyDescent="0.3">
      <c r="A52" s="796"/>
      <c r="B52" s="797"/>
      <c r="C52" s="550"/>
      <c r="D52" s="550"/>
      <c r="E52" s="519" t="s">
        <v>53</v>
      </c>
      <c r="F52" s="519" t="s">
        <v>54</v>
      </c>
      <c r="G52" s="519" t="s">
        <v>460</v>
      </c>
    </row>
    <row r="53" spans="1:7" s="189" customFormat="1" ht="15.6" x14ac:dyDescent="0.3">
      <c r="A53" s="798" t="s">
        <v>78</v>
      </c>
      <c r="B53" s="799" t="s">
        <v>33</v>
      </c>
      <c r="C53" s="799"/>
      <c r="D53" s="106">
        <v>103</v>
      </c>
      <c r="E53" s="106">
        <v>103</v>
      </c>
      <c r="F53" s="106">
        <v>103</v>
      </c>
      <c r="G53" s="106">
        <v>103</v>
      </c>
    </row>
    <row r="54" spans="1:7" s="189" customFormat="1" ht="15.6" x14ac:dyDescent="0.3">
      <c r="A54" s="798" t="s">
        <v>79</v>
      </c>
      <c r="B54" s="799" t="s">
        <v>33</v>
      </c>
      <c r="C54" s="800"/>
      <c r="D54" s="104">
        <v>74</v>
      </c>
      <c r="E54" s="104">
        <v>74</v>
      </c>
      <c r="F54" s="104">
        <v>74</v>
      </c>
      <c r="G54" s="104">
        <v>74</v>
      </c>
    </row>
    <row r="55" spans="1:7" s="189" customFormat="1" ht="15.6" x14ac:dyDescent="0.3">
      <c r="A55" s="798" t="s">
        <v>80</v>
      </c>
      <c r="B55" s="801" t="s">
        <v>33</v>
      </c>
      <c r="C55" s="801"/>
      <c r="D55" s="106">
        <v>29</v>
      </c>
      <c r="E55" s="106">
        <v>29</v>
      </c>
      <c r="F55" s="106">
        <v>29</v>
      </c>
      <c r="G55" s="106">
        <v>29</v>
      </c>
    </row>
    <row r="56" spans="1:7" ht="17.399999999999999" x14ac:dyDescent="0.3">
      <c r="A56" s="713"/>
      <c r="B56" s="714"/>
      <c r="C56" s="714"/>
      <c r="D56" s="714"/>
      <c r="E56" s="714"/>
      <c r="F56" s="714"/>
      <c r="G56" s="714"/>
    </row>
    <row r="57" spans="1:7" ht="15.6" x14ac:dyDescent="0.3">
      <c r="A57" s="708" t="s">
        <v>361</v>
      </c>
      <c r="B57" s="709" t="s">
        <v>26</v>
      </c>
      <c r="C57" s="550" t="s">
        <v>461</v>
      </c>
      <c r="D57" s="550" t="s">
        <v>52</v>
      </c>
      <c r="E57" s="550" t="s">
        <v>29</v>
      </c>
      <c r="F57" s="550"/>
      <c r="G57" s="550"/>
    </row>
    <row r="58" spans="1:7" ht="15.6" x14ac:dyDescent="0.3">
      <c r="A58" s="525"/>
      <c r="B58" s="710"/>
      <c r="C58" s="550"/>
      <c r="D58" s="550"/>
      <c r="E58" s="519" t="s">
        <v>53</v>
      </c>
      <c r="F58" s="519" t="s">
        <v>54</v>
      </c>
      <c r="G58" s="519" t="s">
        <v>460</v>
      </c>
    </row>
    <row r="59" spans="1:7" ht="30" customHeight="1" x14ac:dyDescent="0.3">
      <c r="A59" s="35" t="s">
        <v>44</v>
      </c>
      <c r="B59" s="23"/>
      <c r="C59" s="24">
        <v>0</v>
      </c>
      <c r="D59" s="50">
        <v>43267</v>
      </c>
      <c r="E59" s="746">
        <v>136786</v>
      </c>
      <c r="F59" s="747">
        <v>142257</v>
      </c>
      <c r="G59" s="747">
        <v>147948</v>
      </c>
    </row>
    <row r="60" spans="1:7" ht="28.2" customHeight="1" x14ac:dyDescent="0.3">
      <c r="A60" s="26" t="s">
        <v>381</v>
      </c>
      <c r="B60" s="27" t="s">
        <v>30</v>
      </c>
      <c r="C60" s="52">
        <f>SUM(C59:C59)</f>
        <v>0</v>
      </c>
      <c r="D60" s="52">
        <f>SUM(D58:D59)</f>
        <v>43267</v>
      </c>
      <c r="E60" s="52">
        <f>SUM(E59:E59)</f>
        <v>136786</v>
      </c>
      <c r="F60" s="52">
        <f>SUM(F59:F59)</f>
        <v>142257</v>
      </c>
      <c r="G60" s="52">
        <f>SUM(G59:G59)</f>
        <v>147948</v>
      </c>
    </row>
  </sheetData>
  <mergeCells count="40">
    <mergeCell ref="D37:D38"/>
    <mergeCell ref="C51:C52"/>
    <mergeCell ref="D51:D52"/>
    <mergeCell ref="C57:C58"/>
    <mergeCell ref="D57:D58"/>
    <mergeCell ref="A56:G56"/>
    <mergeCell ref="A57:A58"/>
    <mergeCell ref="B57:B58"/>
    <mergeCell ref="E57:G57"/>
    <mergeCell ref="A34:G34"/>
    <mergeCell ref="A36:G36"/>
    <mergeCell ref="A37:A38"/>
    <mergeCell ref="B37:B38"/>
    <mergeCell ref="E37:G37"/>
    <mergeCell ref="A51:A52"/>
    <mergeCell ref="B51:B52"/>
    <mergeCell ref="E51:G51"/>
    <mergeCell ref="A43:H43"/>
    <mergeCell ref="A45:K45"/>
    <mergeCell ref="A47:K47"/>
    <mergeCell ref="C37:C38"/>
    <mergeCell ref="A32:G32"/>
    <mergeCell ref="A20:G20"/>
    <mergeCell ref="A21:G21"/>
    <mergeCell ref="A22:G22"/>
    <mergeCell ref="A23:G23"/>
    <mergeCell ref="A24:G24"/>
    <mergeCell ref="A25:G25"/>
    <mergeCell ref="A26:G26"/>
    <mergeCell ref="A27:G27"/>
    <mergeCell ref="A28:G28"/>
    <mergeCell ref="A29:G29"/>
    <mergeCell ref="A30:G30"/>
    <mergeCell ref="E8:H8"/>
    <mergeCell ref="E9:H9"/>
    <mergeCell ref="A19:G19"/>
    <mergeCell ref="A13:G13"/>
    <mergeCell ref="A14:G14"/>
    <mergeCell ref="A16:G16"/>
    <mergeCell ref="A18:G18"/>
  </mergeCells>
  <pageMargins left="0.70866141732283472" right="0.70866141732283472" top="0.74803149606299213" bottom="0.74803149606299213" header="0.31496062992125984" footer="0.31496062992125984"/>
  <pageSetup paperSize="9" scale="6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topLeftCell="A23" zoomScale="60" zoomScaleNormal="60" workbookViewId="0">
      <selection activeCell="E66" sqref="E66"/>
    </sheetView>
  </sheetViews>
  <sheetFormatPr defaultColWidth="9.109375" defaultRowHeight="18" x14ac:dyDescent="0.3"/>
  <cols>
    <col min="1" max="1" width="72.88671875" style="36" customWidth="1"/>
    <col min="2" max="2" width="14.88671875" style="36" customWidth="1"/>
    <col min="3" max="3" width="15.109375" style="36" customWidth="1"/>
    <col min="4" max="4" width="14.109375" style="36" customWidth="1"/>
    <col min="5" max="5" width="14.88671875" style="36" customWidth="1"/>
    <col min="6" max="6" width="15.109375" style="36" customWidth="1"/>
    <col min="7" max="7" width="13.109375" style="36" customWidth="1"/>
    <col min="8" max="16384" width="9.109375" style="36"/>
  </cols>
  <sheetData>
    <row r="1" spans="1:9" x14ac:dyDescent="0.3">
      <c r="D1" s="54"/>
      <c r="E1" s="54"/>
      <c r="F1" s="72"/>
      <c r="G1" s="257" t="s">
        <v>186</v>
      </c>
      <c r="H1" s="258"/>
      <c r="I1"/>
    </row>
    <row r="2" spans="1:9" x14ac:dyDescent="0.3">
      <c r="D2" s="54"/>
      <c r="E2" s="54"/>
      <c r="F2" s="72"/>
      <c r="G2" s="257" t="s">
        <v>187</v>
      </c>
      <c r="H2" s="258"/>
      <c r="I2"/>
    </row>
    <row r="3" spans="1:9" x14ac:dyDescent="0.3">
      <c r="D3" s="54"/>
      <c r="E3" s="54"/>
      <c r="F3" s="72"/>
      <c r="G3" s="257" t="s">
        <v>188</v>
      </c>
      <c r="H3" s="258"/>
      <c r="I3"/>
    </row>
    <row r="4" spans="1:9" x14ac:dyDescent="0.3">
      <c r="D4" s="54"/>
      <c r="E4" s="54"/>
      <c r="F4" s="54"/>
      <c r="G4" s="257" t="s">
        <v>189</v>
      </c>
      <c r="H4" s="258"/>
      <c r="I4"/>
    </row>
    <row r="5" spans="1:9" x14ac:dyDescent="0.3">
      <c r="D5" s="62"/>
      <c r="E5" s="62"/>
      <c r="F5" s="62"/>
      <c r="G5" s="257" t="s">
        <v>190</v>
      </c>
      <c r="H5" s="260"/>
      <c r="I5"/>
    </row>
    <row r="6" spans="1:9" x14ac:dyDescent="0.3">
      <c r="D6" s="501" t="s">
        <v>329</v>
      </c>
      <c r="E6" s="501"/>
      <c r="F6" s="501"/>
      <c r="G6" s="501"/>
      <c r="H6" s="64"/>
      <c r="I6"/>
    </row>
    <row r="7" spans="1:9" ht="36.75" customHeight="1" x14ac:dyDescent="0.3">
      <c r="D7" s="371"/>
      <c r="E7" s="408"/>
      <c r="F7" s="408"/>
      <c r="G7" s="408"/>
      <c r="H7" s="408"/>
      <c r="I7"/>
    </row>
    <row r="8" spans="1:9" ht="46.5" customHeight="1" x14ac:dyDescent="0.3">
      <c r="D8" s="373"/>
      <c r="E8" s="563" t="s">
        <v>97</v>
      </c>
      <c r="F8" s="562"/>
      <c r="G8" s="562"/>
      <c r="H8" s="562"/>
      <c r="I8"/>
    </row>
    <row r="9" spans="1:9" x14ac:dyDescent="0.3">
      <c r="D9" s="373"/>
      <c r="E9" s="561" t="s">
        <v>98</v>
      </c>
      <c r="F9" s="561"/>
      <c r="G9" s="561"/>
      <c r="H9" s="561"/>
      <c r="I9"/>
    </row>
    <row r="10" spans="1:9" x14ac:dyDescent="0.3">
      <c r="D10"/>
      <c r="E10"/>
      <c r="F10"/>
      <c r="G10"/>
      <c r="H10"/>
      <c r="I10"/>
    </row>
    <row r="11" spans="1:9" x14ac:dyDescent="0.3">
      <c r="A11" s="715" t="s">
        <v>318</v>
      </c>
      <c r="B11" s="715"/>
      <c r="C11" s="715"/>
      <c r="D11" s="715"/>
      <c r="E11" s="715"/>
      <c r="F11" s="715"/>
      <c r="G11" s="715"/>
      <c r="H11"/>
      <c r="I11"/>
    </row>
    <row r="12" spans="1:9" x14ac:dyDescent="0.3">
      <c r="A12" s="716" t="s">
        <v>362</v>
      </c>
      <c r="B12" s="716"/>
      <c r="C12" s="716"/>
      <c r="D12" s="716"/>
      <c r="E12" s="716"/>
      <c r="F12" s="716"/>
      <c r="G12" s="716"/>
      <c r="H12"/>
      <c r="I12"/>
    </row>
    <row r="13" spans="1:9" x14ac:dyDescent="0.3">
      <c r="B13" s="36" t="s">
        <v>267</v>
      </c>
      <c r="H13"/>
      <c r="I13"/>
    </row>
    <row r="14" spans="1:9" x14ac:dyDescent="0.3">
      <c r="A14" s="537" t="s">
        <v>34</v>
      </c>
      <c r="B14" s="537"/>
      <c r="C14" s="537"/>
      <c r="D14" s="537"/>
      <c r="E14" s="537"/>
      <c r="F14" s="537"/>
      <c r="G14" s="537"/>
    </row>
    <row r="16" spans="1:9" x14ac:dyDescent="0.3">
      <c r="B16" s="719"/>
      <c r="C16" s="719"/>
      <c r="D16" s="719"/>
      <c r="E16" s="719"/>
      <c r="F16" s="719"/>
      <c r="G16" s="719"/>
      <c r="H16" s="719"/>
    </row>
    <row r="17" spans="1:11" ht="18.75" customHeight="1" x14ac:dyDescent="0.3">
      <c r="A17" s="720" t="s">
        <v>456</v>
      </c>
      <c r="B17" s="720"/>
      <c r="C17" s="720"/>
      <c r="D17" s="720"/>
      <c r="E17" s="720"/>
      <c r="F17" s="720"/>
      <c r="G17" s="720"/>
    </row>
    <row r="18" spans="1:11" ht="24" customHeight="1" x14ac:dyDescent="0.3">
      <c r="A18" s="538" t="s">
        <v>269</v>
      </c>
      <c r="B18" s="539"/>
      <c r="C18" s="539"/>
      <c r="D18" s="539"/>
      <c r="E18" s="539"/>
      <c r="F18" s="539"/>
      <c r="G18" s="539"/>
    </row>
    <row r="19" spans="1:11" ht="236.25" customHeight="1" x14ac:dyDescent="0.3">
      <c r="A19" s="720" t="s">
        <v>458</v>
      </c>
      <c r="B19" s="722"/>
      <c r="C19" s="722"/>
      <c r="D19" s="722"/>
      <c r="E19" s="722"/>
      <c r="F19" s="722"/>
      <c r="G19" s="722"/>
    </row>
    <row r="20" spans="1:11" x14ac:dyDescent="0.3">
      <c r="A20" s="723" t="s">
        <v>35</v>
      </c>
      <c r="B20" s="723"/>
      <c r="C20" s="723"/>
      <c r="D20" s="723"/>
      <c r="E20" s="723"/>
      <c r="F20" s="723"/>
      <c r="G20" s="723"/>
    </row>
    <row r="21" spans="1:11" x14ac:dyDescent="0.35">
      <c r="A21" s="542" t="s">
        <v>36</v>
      </c>
      <c r="B21" s="542"/>
      <c r="C21" s="542"/>
      <c r="D21" s="542"/>
      <c r="E21" s="542"/>
      <c r="F21" s="542"/>
      <c r="G21" s="542"/>
    </row>
    <row r="22" spans="1:11" x14ac:dyDescent="0.3">
      <c r="A22" s="529" t="s">
        <v>37</v>
      </c>
      <c r="B22" s="529"/>
      <c r="C22" s="529"/>
      <c r="D22" s="529"/>
      <c r="E22" s="529"/>
      <c r="F22" s="529"/>
      <c r="G22" s="529"/>
    </row>
    <row r="23" spans="1:11" ht="18.75" customHeight="1" x14ac:dyDescent="0.3">
      <c r="A23" s="555" t="s">
        <v>298</v>
      </c>
      <c r="B23" s="555"/>
      <c r="C23" s="555"/>
      <c r="D23" s="555"/>
      <c r="E23" s="555"/>
      <c r="F23" s="555"/>
      <c r="G23" s="555"/>
      <c r="H23" s="555"/>
      <c r="I23" s="555"/>
      <c r="J23" s="555"/>
      <c r="K23" s="555"/>
    </row>
    <row r="24" spans="1:11" x14ac:dyDescent="0.3">
      <c r="A24" s="529" t="s">
        <v>17</v>
      </c>
      <c r="B24" s="529"/>
      <c r="C24" s="529"/>
      <c r="D24" s="529"/>
      <c r="E24" s="529"/>
      <c r="F24" s="529"/>
      <c r="G24" s="529"/>
    </row>
    <row r="25" spans="1:11" ht="24.75" customHeight="1" x14ac:dyDescent="0.35">
      <c r="A25" s="724" t="s">
        <v>55</v>
      </c>
      <c r="B25" s="724"/>
      <c r="C25" s="724"/>
      <c r="D25" s="724"/>
      <c r="E25" s="724"/>
      <c r="F25" s="724"/>
      <c r="G25" s="724"/>
    </row>
    <row r="26" spans="1:11" ht="18" customHeight="1" x14ac:dyDescent="0.3">
      <c r="A26" s="529" t="s">
        <v>18</v>
      </c>
      <c r="B26" s="529"/>
      <c r="C26" s="529"/>
      <c r="D26" s="529"/>
      <c r="E26" s="529"/>
      <c r="F26" s="529"/>
      <c r="G26" s="529"/>
    </row>
    <row r="27" spans="1:11" x14ac:dyDescent="0.3">
      <c r="A27" s="530" t="s">
        <v>40</v>
      </c>
      <c r="B27" s="530"/>
      <c r="C27" s="530"/>
      <c r="D27" s="530"/>
      <c r="E27" s="530"/>
      <c r="F27" s="530"/>
      <c r="G27" s="530"/>
    </row>
    <row r="28" spans="1:11" x14ac:dyDescent="0.3">
      <c r="A28" s="725" t="s">
        <v>41</v>
      </c>
      <c r="B28" s="529"/>
      <c r="C28" s="529"/>
      <c r="D28" s="529"/>
      <c r="E28" s="529"/>
      <c r="F28" s="529"/>
      <c r="G28" s="529"/>
    </row>
    <row r="29" spans="1:11" x14ac:dyDescent="0.3">
      <c r="A29" s="721" t="s">
        <v>56</v>
      </c>
      <c r="B29" s="720"/>
      <c r="C29" s="720"/>
      <c r="D29" s="720"/>
      <c r="E29" s="720"/>
      <c r="F29" s="720"/>
      <c r="G29" s="720"/>
    </row>
    <row r="30" spans="1:11" ht="17.25" customHeight="1" x14ac:dyDescent="0.25">
      <c r="A30" s="320" t="s">
        <v>480</v>
      </c>
    </row>
    <row r="31" spans="1:11" ht="9" customHeight="1" x14ac:dyDescent="0.3"/>
    <row r="32" spans="1:11" x14ac:dyDescent="0.3">
      <c r="A32" s="721"/>
      <c r="B32" s="720"/>
      <c r="C32" s="720"/>
      <c r="D32" s="720"/>
      <c r="E32" s="720"/>
      <c r="F32" s="720"/>
      <c r="G32" s="720"/>
    </row>
    <row r="33" spans="1:7" ht="9" customHeight="1" x14ac:dyDescent="0.3"/>
    <row r="34" spans="1:7" ht="47.25" customHeight="1" x14ac:dyDescent="0.3">
      <c r="A34" s="727" t="s">
        <v>57</v>
      </c>
      <c r="B34" s="728"/>
      <c r="C34" s="728"/>
      <c r="D34" s="728"/>
      <c r="E34" s="728"/>
      <c r="F34" s="728"/>
      <c r="G34" s="728"/>
    </row>
    <row r="35" spans="1:7" ht="41.25" customHeight="1" x14ac:dyDescent="0.3"/>
    <row r="36" spans="1:7" ht="24" customHeight="1" x14ac:dyDescent="0.3">
      <c r="A36" s="729" t="s">
        <v>42</v>
      </c>
      <c r="B36" s="730"/>
      <c r="C36" s="730"/>
      <c r="D36" s="730"/>
      <c r="E36" s="730"/>
      <c r="F36" s="730"/>
      <c r="G36" s="730"/>
    </row>
    <row r="37" spans="1:7" s="804" customFormat="1" ht="15.6" x14ac:dyDescent="0.3">
      <c r="A37" s="802" t="s">
        <v>43</v>
      </c>
      <c r="B37" s="803" t="s">
        <v>26</v>
      </c>
      <c r="C37" s="550" t="s">
        <v>89</v>
      </c>
      <c r="D37" s="550" t="s">
        <v>459</v>
      </c>
      <c r="E37" s="550" t="s">
        <v>29</v>
      </c>
      <c r="F37" s="550"/>
      <c r="G37" s="550"/>
    </row>
    <row r="38" spans="1:7" s="804" customFormat="1" ht="15.6" x14ac:dyDescent="0.3">
      <c r="A38" s="805"/>
      <c r="B38" s="618"/>
      <c r="C38" s="550"/>
      <c r="D38" s="550"/>
      <c r="E38" s="519" t="s">
        <v>53</v>
      </c>
      <c r="F38" s="519" t="s">
        <v>54</v>
      </c>
      <c r="G38" s="519" t="s">
        <v>460</v>
      </c>
    </row>
    <row r="39" spans="1:7" s="804" customFormat="1" ht="31.2" x14ac:dyDescent="0.3">
      <c r="A39" s="812" t="s">
        <v>58</v>
      </c>
      <c r="B39" s="806" t="s">
        <v>30</v>
      </c>
      <c r="C39" s="816">
        <v>62089</v>
      </c>
      <c r="D39" s="816">
        <f>728952+280932</f>
        <v>1009884</v>
      </c>
      <c r="E39" s="816">
        <v>1070133</v>
      </c>
      <c r="F39" s="816">
        <v>1040228</v>
      </c>
      <c r="G39" s="817">
        <v>376316</v>
      </c>
    </row>
    <row r="40" spans="1:7" s="804" customFormat="1" ht="15.6" x14ac:dyDescent="0.3">
      <c r="A40" s="802" t="s">
        <v>361</v>
      </c>
      <c r="B40" s="806" t="s">
        <v>30</v>
      </c>
      <c r="C40" s="818">
        <f>C39</f>
        <v>62089</v>
      </c>
      <c r="D40" s="818">
        <f>SUM(D39:D39)</f>
        <v>1009884</v>
      </c>
      <c r="E40" s="818">
        <f>E39</f>
        <v>1070133</v>
      </c>
      <c r="F40" s="818">
        <f>F39</f>
        <v>1040228</v>
      </c>
      <c r="G40" s="819">
        <f>G39</f>
        <v>376316</v>
      </c>
    </row>
    <row r="41" spans="1:7" s="804" customFormat="1" ht="15.6" x14ac:dyDescent="0.3">
      <c r="A41" s="805"/>
      <c r="B41" s="806"/>
      <c r="C41" s="806"/>
      <c r="D41" s="806"/>
      <c r="E41" s="806"/>
      <c r="F41" s="806"/>
      <c r="G41" s="806"/>
    </row>
    <row r="42" spans="1:7" s="804" customFormat="1" ht="15.6" x14ac:dyDescent="0.3">
      <c r="A42" s="807" t="s">
        <v>45</v>
      </c>
      <c r="B42" s="803" t="s">
        <v>26</v>
      </c>
      <c r="C42" s="550" t="s">
        <v>461</v>
      </c>
      <c r="D42" s="550" t="s">
        <v>52</v>
      </c>
      <c r="E42" s="550" t="s">
        <v>29</v>
      </c>
      <c r="F42" s="550"/>
      <c r="G42" s="550"/>
    </row>
    <row r="43" spans="1:7" s="804" customFormat="1" ht="15.6" x14ac:dyDescent="0.3">
      <c r="A43" s="808"/>
      <c r="B43" s="618"/>
      <c r="C43" s="550"/>
      <c r="D43" s="550"/>
      <c r="E43" s="519" t="s">
        <v>53</v>
      </c>
      <c r="F43" s="519" t="s">
        <v>54</v>
      </c>
      <c r="G43" s="519" t="s">
        <v>460</v>
      </c>
    </row>
    <row r="44" spans="1:7" s="804" customFormat="1" ht="31.2" x14ac:dyDescent="0.3">
      <c r="A44" s="813" t="s">
        <v>457</v>
      </c>
      <c r="B44" s="190" t="s">
        <v>59</v>
      </c>
      <c r="C44" s="820">
        <v>2</v>
      </c>
      <c r="D44" s="821">
        <f>4+2</f>
        <v>6</v>
      </c>
      <c r="E44" s="821">
        <v>8</v>
      </c>
      <c r="F44" s="821">
        <v>8</v>
      </c>
      <c r="G44" s="821">
        <v>8</v>
      </c>
    </row>
    <row r="45" spans="1:7" s="809" customFormat="1" ht="15.6" x14ac:dyDescent="0.3">
      <c r="A45" s="814" t="s">
        <v>361</v>
      </c>
      <c r="B45" s="806" t="s">
        <v>30</v>
      </c>
      <c r="C45" s="818">
        <f>C40</f>
        <v>62089</v>
      </c>
      <c r="D45" s="818">
        <f>D40</f>
        <v>1009884</v>
      </c>
      <c r="E45" s="818">
        <f>E40</f>
        <v>1070133</v>
      </c>
      <c r="F45" s="818">
        <f>F40</f>
        <v>1040228</v>
      </c>
      <c r="G45" s="819">
        <f>G40</f>
        <v>376316</v>
      </c>
    </row>
    <row r="46" spans="1:7" s="809" customFormat="1" ht="15.6" x14ac:dyDescent="0.3">
      <c r="A46" s="815"/>
      <c r="B46" s="190"/>
      <c r="C46" s="190"/>
      <c r="D46" s="190"/>
      <c r="E46" s="190"/>
      <c r="F46" s="190"/>
      <c r="G46" s="190"/>
    </row>
    <row r="47" spans="1:7" s="809" customFormat="1" ht="15.6" x14ac:dyDescent="0.3">
      <c r="A47" s="810"/>
      <c r="B47" s="811"/>
      <c r="C47" s="811"/>
      <c r="D47" s="811"/>
      <c r="E47" s="811"/>
      <c r="F47" s="811"/>
      <c r="G47" s="811"/>
    </row>
    <row r="48" spans="1:7" s="39" customFormat="1" x14ac:dyDescent="0.3">
      <c r="A48" s="40"/>
      <c r="B48" s="38"/>
      <c r="C48" s="38"/>
      <c r="D48" s="38"/>
      <c r="E48" s="38"/>
      <c r="F48" s="38"/>
      <c r="G48" s="38"/>
    </row>
    <row r="50" spans="1:7" hidden="1" x14ac:dyDescent="0.3">
      <c r="A50" s="722" t="s">
        <v>60</v>
      </c>
      <c r="B50" s="722"/>
      <c r="C50" s="722"/>
      <c r="D50" s="722"/>
      <c r="E50" s="722"/>
      <c r="F50" s="722"/>
      <c r="G50" s="722"/>
    </row>
    <row r="51" spans="1:7" hidden="1" x14ac:dyDescent="0.3">
      <c r="A51" s="726" t="s">
        <v>61</v>
      </c>
      <c r="B51" s="726"/>
      <c r="C51" s="726"/>
      <c r="D51" s="726"/>
      <c r="E51" s="726"/>
      <c r="F51" s="726"/>
      <c r="G51" s="726"/>
    </row>
    <row r="52" spans="1:7" hidden="1" x14ac:dyDescent="0.3">
      <c r="A52" s="720" t="s">
        <v>62</v>
      </c>
      <c r="B52" s="720"/>
      <c r="C52" s="720"/>
      <c r="D52" s="720"/>
      <c r="E52" s="720"/>
      <c r="F52" s="720"/>
      <c r="G52" s="720"/>
    </row>
    <row r="53" spans="1:7" hidden="1" x14ac:dyDescent="0.3"/>
    <row r="54" spans="1:7" hidden="1" x14ac:dyDescent="0.3">
      <c r="A54" s="722" t="s">
        <v>63</v>
      </c>
      <c r="B54" s="722"/>
      <c r="C54" s="722"/>
      <c r="D54" s="722"/>
      <c r="E54" s="722"/>
      <c r="F54" s="722"/>
      <c r="G54" s="722"/>
    </row>
    <row r="55" spans="1:7" hidden="1" x14ac:dyDescent="0.3"/>
    <row r="56" spans="1:7" ht="102" hidden="1" customHeight="1" x14ac:dyDescent="0.3">
      <c r="A56" s="720" t="s">
        <v>64</v>
      </c>
      <c r="B56" s="720"/>
      <c r="C56" s="720"/>
      <c r="D56" s="720"/>
      <c r="E56" s="720"/>
      <c r="F56" s="720"/>
      <c r="G56" s="720"/>
    </row>
    <row r="57" spans="1:7" hidden="1" x14ac:dyDescent="0.3"/>
    <row r="58" spans="1:7" ht="36" hidden="1" x14ac:dyDescent="0.3">
      <c r="A58" s="731" t="s">
        <v>65</v>
      </c>
      <c r="B58" s="732" t="s">
        <v>66</v>
      </c>
      <c r="C58" s="37" t="s">
        <v>67</v>
      </c>
      <c r="D58" s="41" t="s">
        <v>68</v>
      </c>
      <c r="E58" s="733" t="s">
        <v>69</v>
      </c>
      <c r="F58" s="733"/>
      <c r="G58" s="733"/>
    </row>
    <row r="59" spans="1:7" hidden="1" x14ac:dyDescent="0.3">
      <c r="A59" s="731"/>
      <c r="B59" s="732"/>
      <c r="C59" s="42">
        <v>2014</v>
      </c>
      <c r="D59" s="42">
        <v>2015</v>
      </c>
      <c r="E59" s="42">
        <v>2016</v>
      </c>
      <c r="F59" s="42">
        <v>2017</v>
      </c>
      <c r="G59" s="42">
        <v>2018</v>
      </c>
    </row>
    <row r="60" spans="1:7" ht="54" hidden="1" x14ac:dyDescent="0.3">
      <c r="A60" s="43" t="s">
        <v>70</v>
      </c>
      <c r="B60" s="19" t="s">
        <v>71</v>
      </c>
      <c r="C60" s="19"/>
      <c r="D60" s="19"/>
      <c r="E60" s="19"/>
      <c r="F60" s="19"/>
      <c r="G60" s="19"/>
    </row>
    <row r="61" spans="1:7" hidden="1" x14ac:dyDescent="0.3"/>
    <row r="62" spans="1:7" ht="36" hidden="1" x14ac:dyDescent="0.3">
      <c r="A62" s="731" t="s">
        <v>72</v>
      </c>
      <c r="B62" s="732" t="s">
        <v>66</v>
      </c>
      <c r="C62" s="37" t="s">
        <v>67</v>
      </c>
      <c r="D62" s="41" t="s">
        <v>68</v>
      </c>
      <c r="E62" s="733" t="s">
        <v>69</v>
      </c>
      <c r="F62" s="733"/>
      <c r="G62" s="733"/>
    </row>
    <row r="63" spans="1:7" hidden="1" x14ac:dyDescent="0.3">
      <c r="A63" s="731"/>
      <c r="B63" s="732"/>
      <c r="C63" s="42">
        <v>2014</v>
      </c>
      <c r="D63" s="42">
        <v>2015</v>
      </c>
      <c r="E63" s="42">
        <v>2016</v>
      </c>
      <c r="F63" s="42">
        <v>2017</v>
      </c>
      <c r="G63" s="42">
        <v>2018</v>
      </c>
    </row>
    <row r="64" spans="1:7" ht="54" hidden="1" x14ac:dyDescent="0.3">
      <c r="A64" s="44" t="s">
        <v>73</v>
      </c>
      <c r="B64" s="37" t="s">
        <v>74</v>
      </c>
      <c r="C64" s="45">
        <v>8171</v>
      </c>
      <c r="D64" s="45">
        <v>11511</v>
      </c>
      <c r="E64" s="45">
        <v>0</v>
      </c>
      <c r="F64" s="45">
        <v>0</v>
      </c>
      <c r="G64" s="45">
        <v>0</v>
      </c>
    </row>
    <row r="65" spans="1:7" hidden="1" x14ac:dyDescent="0.3">
      <c r="A65" s="46" t="s">
        <v>75</v>
      </c>
      <c r="B65" s="37" t="s">
        <v>74</v>
      </c>
      <c r="C65" s="47">
        <f>C64</f>
        <v>8171</v>
      </c>
      <c r="D65" s="47">
        <f t="shared" ref="D65:G65" si="0">D64</f>
        <v>11511</v>
      </c>
      <c r="E65" s="47">
        <f t="shared" si="0"/>
        <v>0</v>
      </c>
      <c r="F65" s="47">
        <f t="shared" si="0"/>
        <v>0</v>
      </c>
      <c r="G65" s="47">
        <f t="shared" si="0"/>
        <v>0</v>
      </c>
    </row>
  </sheetData>
  <mergeCells count="45">
    <mergeCell ref="A62:A63"/>
    <mergeCell ref="B62:B63"/>
    <mergeCell ref="E62:G62"/>
    <mergeCell ref="A52:G52"/>
    <mergeCell ref="A54:G54"/>
    <mergeCell ref="A56:G56"/>
    <mergeCell ref="A58:A59"/>
    <mergeCell ref="B58:B59"/>
    <mergeCell ref="E58:G58"/>
    <mergeCell ref="A51:G51"/>
    <mergeCell ref="A34:G34"/>
    <mergeCell ref="A36:G36"/>
    <mergeCell ref="A37:A38"/>
    <mergeCell ref="B37:B38"/>
    <mergeCell ref="E37:G37"/>
    <mergeCell ref="A40:A41"/>
    <mergeCell ref="A42:A43"/>
    <mergeCell ref="B42:B43"/>
    <mergeCell ref="E42:G42"/>
    <mergeCell ref="A45:A46"/>
    <mergeCell ref="A50:G50"/>
    <mergeCell ref="C37:C38"/>
    <mergeCell ref="D37:D38"/>
    <mergeCell ref="C42:C43"/>
    <mergeCell ref="D42:D43"/>
    <mergeCell ref="A18:G18"/>
    <mergeCell ref="B16:H16"/>
    <mergeCell ref="A17:G17"/>
    <mergeCell ref="A32:G32"/>
    <mergeCell ref="A19:G19"/>
    <mergeCell ref="A20:G20"/>
    <mergeCell ref="A21:G21"/>
    <mergeCell ref="A22:G22"/>
    <mergeCell ref="A24:G24"/>
    <mergeCell ref="A25:G25"/>
    <mergeCell ref="A26:G26"/>
    <mergeCell ref="A27:G27"/>
    <mergeCell ref="A28:G28"/>
    <mergeCell ref="A29:G29"/>
    <mergeCell ref="A23:K23"/>
    <mergeCell ref="E8:H8"/>
    <mergeCell ref="E9:H9"/>
    <mergeCell ref="A11:G11"/>
    <mergeCell ref="A12:G12"/>
    <mergeCell ref="A14:G14"/>
  </mergeCells>
  <pageMargins left="0.39370078740157483" right="0.39370078740157483" top="0.78740157480314965" bottom="0.39370078740157483" header="0.31496062992125984" footer="0.31496062992125984"/>
  <pageSetup paperSize="9" scale="72" firstPageNumber="4" orientation="landscape" useFirstPageNumber="1"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0"/>
  <sheetViews>
    <sheetView topLeftCell="A10" zoomScale="60" zoomScaleNormal="60" zoomScaleSheetLayoutView="75" workbookViewId="0">
      <selection activeCell="A22" sqref="A22:XFD22"/>
    </sheetView>
  </sheetViews>
  <sheetFormatPr defaultRowHeight="13.8" x14ac:dyDescent="0.3"/>
  <cols>
    <col min="1" max="1" width="46.109375" style="53" customWidth="1"/>
    <col min="2" max="2" width="11.6640625" style="53" customWidth="1"/>
    <col min="3" max="3" width="15.6640625" style="54" customWidth="1"/>
    <col min="4" max="4" width="12.109375" style="54" customWidth="1"/>
    <col min="5" max="5" width="18.88671875" style="54" customWidth="1"/>
    <col min="6" max="6" width="14.6640625" style="54" customWidth="1"/>
    <col min="7" max="7" width="17.5546875" style="54" customWidth="1"/>
    <col min="8" max="8" width="14.6640625" style="54" customWidth="1"/>
    <col min="9" max="9" width="11" style="56"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7.5546875" style="54" customWidth="1"/>
    <col min="264" max="264" width="14.6640625" style="54" customWidth="1"/>
    <col min="265"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7.5546875" style="54" customWidth="1"/>
    <col min="520" max="520" width="14.6640625" style="54" customWidth="1"/>
    <col min="521"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7.5546875" style="54" customWidth="1"/>
    <col min="776" max="776" width="14.6640625" style="54" customWidth="1"/>
    <col min="777"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7.5546875" style="54" customWidth="1"/>
    <col min="1032" max="1032" width="14.6640625" style="54" customWidth="1"/>
    <col min="1033"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7.5546875" style="54" customWidth="1"/>
    <col min="1288" max="1288" width="14.6640625" style="54" customWidth="1"/>
    <col min="1289"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7.5546875" style="54" customWidth="1"/>
    <col min="1544" max="1544" width="14.6640625" style="54" customWidth="1"/>
    <col min="1545"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7.5546875" style="54" customWidth="1"/>
    <col min="1800" max="1800" width="14.6640625" style="54" customWidth="1"/>
    <col min="1801"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7.5546875" style="54" customWidth="1"/>
    <col min="2056" max="2056" width="14.6640625" style="54" customWidth="1"/>
    <col min="2057"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7.5546875" style="54" customWidth="1"/>
    <col min="2312" max="2312" width="14.6640625" style="54" customWidth="1"/>
    <col min="2313"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7.5546875" style="54" customWidth="1"/>
    <col min="2568" max="2568" width="14.6640625" style="54" customWidth="1"/>
    <col min="2569"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7.5546875" style="54" customWidth="1"/>
    <col min="2824" max="2824" width="14.6640625" style="54" customWidth="1"/>
    <col min="2825"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7.5546875" style="54" customWidth="1"/>
    <col min="3080" max="3080" width="14.6640625" style="54" customWidth="1"/>
    <col min="3081"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7.5546875" style="54" customWidth="1"/>
    <col min="3336" max="3336" width="14.6640625" style="54" customWidth="1"/>
    <col min="3337"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7.5546875" style="54" customWidth="1"/>
    <col min="3592" max="3592" width="14.6640625" style="54" customWidth="1"/>
    <col min="3593"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7.5546875" style="54" customWidth="1"/>
    <col min="3848" max="3848" width="14.6640625" style="54" customWidth="1"/>
    <col min="3849"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7.5546875" style="54" customWidth="1"/>
    <col min="4104" max="4104" width="14.6640625" style="54" customWidth="1"/>
    <col min="4105"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7.5546875" style="54" customWidth="1"/>
    <col min="4360" max="4360" width="14.6640625" style="54" customWidth="1"/>
    <col min="4361"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7.5546875" style="54" customWidth="1"/>
    <col min="4616" max="4616" width="14.6640625" style="54" customWidth="1"/>
    <col min="4617"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7.5546875" style="54" customWidth="1"/>
    <col min="4872" max="4872" width="14.6640625" style="54" customWidth="1"/>
    <col min="4873"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7.5546875" style="54" customWidth="1"/>
    <col min="5128" max="5128" width="14.6640625" style="54" customWidth="1"/>
    <col min="5129"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7.5546875" style="54" customWidth="1"/>
    <col min="5384" max="5384" width="14.6640625" style="54" customWidth="1"/>
    <col min="5385"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7.5546875" style="54" customWidth="1"/>
    <col min="5640" max="5640" width="14.6640625" style="54" customWidth="1"/>
    <col min="5641"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7.5546875" style="54" customWidth="1"/>
    <col min="5896" max="5896" width="14.6640625" style="54" customWidth="1"/>
    <col min="5897"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7.5546875" style="54" customWidth="1"/>
    <col min="6152" max="6152" width="14.6640625" style="54" customWidth="1"/>
    <col min="6153"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7.5546875" style="54" customWidth="1"/>
    <col min="6408" max="6408" width="14.6640625" style="54" customWidth="1"/>
    <col min="6409"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7.5546875" style="54" customWidth="1"/>
    <col min="6664" max="6664" width="14.6640625" style="54" customWidth="1"/>
    <col min="6665"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7.5546875" style="54" customWidth="1"/>
    <col min="6920" max="6920" width="14.6640625" style="54" customWidth="1"/>
    <col min="6921"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7.5546875" style="54" customWidth="1"/>
    <col min="7176" max="7176" width="14.6640625" style="54" customWidth="1"/>
    <col min="7177"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7.5546875" style="54" customWidth="1"/>
    <col min="7432" max="7432" width="14.6640625" style="54" customWidth="1"/>
    <col min="7433"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7.5546875" style="54" customWidth="1"/>
    <col min="7688" max="7688" width="14.6640625" style="54" customWidth="1"/>
    <col min="7689"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7.5546875" style="54" customWidth="1"/>
    <col min="7944" max="7944" width="14.6640625" style="54" customWidth="1"/>
    <col min="7945"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7.5546875" style="54" customWidth="1"/>
    <col min="8200" max="8200" width="14.6640625" style="54" customWidth="1"/>
    <col min="8201"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7.5546875" style="54" customWidth="1"/>
    <col min="8456" max="8456" width="14.6640625" style="54" customWidth="1"/>
    <col min="8457"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7.5546875" style="54" customWidth="1"/>
    <col min="8712" max="8712" width="14.6640625" style="54" customWidth="1"/>
    <col min="8713"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7.5546875" style="54" customWidth="1"/>
    <col min="8968" max="8968" width="14.6640625" style="54" customWidth="1"/>
    <col min="8969"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7.5546875" style="54" customWidth="1"/>
    <col min="9224" max="9224" width="14.6640625" style="54" customWidth="1"/>
    <col min="9225"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7.5546875" style="54" customWidth="1"/>
    <col min="9480" max="9480" width="14.6640625" style="54" customWidth="1"/>
    <col min="9481"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7.5546875" style="54" customWidth="1"/>
    <col min="9736" max="9736" width="14.6640625" style="54" customWidth="1"/>
    <col min="9737"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7.5546875" style="54" customWidth="1"/>
    <col min="9992" max="9992" width="14.6640625" style="54" customWidth="1"/>
    <col min="9993"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7.5546875" style="54" customWidth="1"/>
    <col min="10248" max="10248" width="14.6640625" style="54" customWidth="1"/>
    <col min="10249"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7.5546875" style="54" customWidth="1"/>
    <col min="10504" max="10504" width="14.6640625" style="54" customWidth="1"/>
    <col min="10505"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7.5546875" style="54" customWidth="1"/>
    <col min="10760" max="10760" width="14.6640625" style="54" customWidth="1"/>
    <col min="10761"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7.5546875" style="54" customWidth="1"/>
    <col min="11016" max="11016" width="14.6640625" style="54" customWidth="1"/>
    <col min="11017"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7.5546875" style="54" customWidth="1"/>
    <col min="11272" max="11272" width="14.6640625" style="54" customWidth="1"/>
    <col min="11273"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7.5546875" style="54" customWidth="1"/>
    <col min="11528" max="11528" width="14.6640625" style="54" customWidth="1"/>
    <col min="11529"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7.5546875" style="54" customWidth="1"/>
    <col min="11784" max="11784" width="14.6640625" style="54" customWidth="1"/>
    <col min="11785"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7.5546875" style="54" customWidth="1"/>
    <col min="12040" max="12040" width="14.6640625" style="54" customWidth="1"/>
    <col min="12041"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7.5546875" style="54" customWidth="1"/>
    <col min="12296" max="12296" width="14.6640625" style="54" customWidth="1"/>
    <col min="12297"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7.5546875" style="54" customWidth="1"/>
    <col min="12552" max="12552" width="14.6640625" style="54" customWidth="1"/>
    <col min="12553"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7.5546875" style="54" customWidth="1"/>
    <col min="12808" max="12808" width="14.6640625" style="54" customWidth="1"/>
    <col min="12809"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7.5546875" style="54" customWidth="1"/>
    <col min="13064" max="13064" width="14.6640625" style="54" customWidth="1"/>
    <col min="13065"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7.5546875" style="54" customWidth="1"/>
    <col min="13320" max="13320" width="14.6640625" style="54" customWidth="1"/>
    <col min="13321"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7.5546875" style="54" customWidth="1"/>
    <col min="13576" max="13576" width="14.6640625" style="54" customWidth="1"/>
    <col min="13577"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7.5546875" style="54" customWidth="1"/>
    <col min="13832" max="13832" width="14.6640625" style="54" customWidth="1"/>
    <col min="13833"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7.5546875" style="54" customWidth="1"/>
    <col min="14088" max="14088" width="14.6640625" style="54" customWidth="1"/>
    <col min="14089"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7.5546875" style="54" customWidth="1"/>
    <col min="14344" max="14344" width="14.6640625" style="54" customWidth="1"/>
    <col min="14345"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7.5546875" style="54" customWidth="1"/>
    <col min="14600" max="14600" width="14.6640625" style="54" customWidth="1"/>
    <col min="14601"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7.5546875" style="54" customWidth="1"/>
    <col min="14856" max="14856" width="14.6640625" style="54" customWidth="1"/>
    <col min="14857"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7.5546875" style="54" customWidth="1"/>
    <col min="15112" max="15112" width="14.6640625" style="54" customWidth="1"/>
    <col min="15113"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7.5546875" style="54" customWidth="1"/>
    <col min="15368" max="15368" width="14.6640625" style="54" customWidth="1"/>
    <col min="15369"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7.5546875" style="54" customWidth="1"/>
    <col min="15624" max="15624" width="14.6640625" style="54" customWidth="1"/>
    <col min="15625"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7.5546875" style="54" customWidth="1"/>
    <col min="15880" max="15880" width="14.6640625" style="54" customWidth="1"/>
    <col min="15881"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7.5546875" style="54" customWidth="1"/>
    <col min="16136" max="16136" width="14.6640625" style="54" customWidth="1"/>
    <col min="16137"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8" hidden="1" customHeight="1" x14ac:dyDescent="0.3">
      <c r="F1" s="55"/>
      <c r="G1" s="55"/>
      <c r="H1" s="55"/>
    </row>
    <row r="2" spans="1:256" ht="18" hidden="1" customHeight="1" x14ac:dyDescent="0.3">
      <c r="F2" s="55"/>
      <c r="G2" s="55"/>
      <c r="H2" s="55"/>
    </row>
    <row r="3" spans="1:256" ht="18" hidden="1" customHeight="1" x14ac:dyDescent="0.3">
      <c r="F3" s="55"/>
      <c r="G3" s="55"/>
      <c r="H3" s="55"/>
    </row>
    <row r="4" spans="1:256" s="58" customFormat="1" ht="14.4" customHeight="1" x14ac:dyDescent="0.3">
      <c r="A4" s="57"/>
      <c r="B4" s="57"/>
      <c r="F4" s="559" t="s">
        <v>81</v>
      </c>
      <c r="G4" s="560"/>
      <c r="H4" s="560"/>
      <c r="I4" s="59"/>
    </row>
    <row r="5" spans="1:256" s="58" customFormat="1" ht="28.95" customHeight="1" x14ac:dyDescent="0.3">
      <c r="A5" s="60"/>
      <c r="B5" s="57"/>
      <c r="F5" s="560"/>
      <c r="G5" s="560"/>
      <c r="H5" s="560"/>
      <c r="I5" s="59"/>
    </row>
    <row r="6" spans="1:256" s="58" customFormat="1" ht="13.95" customHeight="1" x14ac:dyDescent="0.3">
      <c r="A6" s="57"/>
      <c r="B6" s="57"/>
      <c r="F6" s="560"/>
      <c r="G6" s="560"/>
      <c r="H6" s="560"/>
      <c r="I6" s="59"/>
    </row>
    <row r="7" spans="1:256" s="58" customFormat="1" ht="22.2" customHeight="1" x14ac:dyDescent="0.3">
      <c r="A7" s="57"/>
      <c r="B7" s="57"/>
      <c r="F7" s="560"/>
      <c r="G7" s="560"/>
      <c r="H7" s="560"/>
      <c r="I7" s="59"/>
    </row>
    <row r="8" spans="1:256" s="58" customFormat="1" ht="13.95" customHeight="1" x14ac:dyDescent="0.3">
      <c r="A8" s="57"/>
      <c r="B8" s="57"/>
      <c r="F8" s="560"/>
      <c r="G8" s="560"/>
      <c r="H8" s="560"/>
      <c r="I8" s="59"/>
    </row>
    <row r="9" spans="1:256" s="58" customFormat="1" ht="13.95" customHeight="1" x14ac:dyDescent="0.3">
      <c r="A9" s="57"/>
      <c r="B9" s="57"/>
      <c r="F9" s="560"/>
      <c r="G9" s="560"/>
      <c r="H9" s="560"/>
      <c r="I9" s="59"/>
    </row>
    <row r="10" spans="1:256" s="63" customFormat="1" ht="19.2" customHeight="1" x14ac:dyDescent="0.35">
      <c r="A10" s="61"/>
      <c r="B10" s="61"/>
      <c r="C10" s="61"/>
      <c r="D10" s="62"/>
      <c r="E10" s="561"/>
      <c r="F10" s="561"/>
      <c r="G10" s="561"/>
      <c r="H10" s="561"/>
      <c r="I10" s="62"/>
      <c r="J10" s="62"/>
      <c r="K10" s="62"/>
      <c r="L10" s="62"/>
    </row>
    <row r="11" spans="1:256" s="63" customFormat="1" ht="1.5" customHeight="1" x14ac:dyDescent="0.35">
      <c r="A11" s="61"/>
      <c r="B11" s="61"/>
      <c r="C11" s="61"/>
      <c r="D11" s="64"/>
      <c r="E11" s="562"/>
      <c r="F11" s="562"/>
      <c r="G11" s="562"/>
      <c r="H11" s="562"/>
      <c r="I11" s="64"/>
      <c r="J11" s="64"/>
      <c r="K11" s="64"/>
      <c r="L11" s="64"/>
    </row>
    <row r="12" spans="1:256" s="63" customFormat="1" ht="36" customHeight="1" x14ac:dyDescent="0.35">
      <c r="A12" s="61"/>
      <c r="B12" s="61"/>
      <c r="C12" s="61"/>
      <c r="D12" s="62"/>
      <c r="E12" s="563" t="s">
        <v>426</v>
      </c>
      <c r="F12" s="563"/>
      <c r="G12" s="563"/>
      <c r="H12" s="563"/>
      <c r="I12" s="62"/>
      <c r="J12" s="62"/>
      <c r="K12" s="62"/>
      <c r="L12" s="62"/>
    </row>
    <row r="13" spans="1:256" s="63" customFormat="1" ht="69" customHeight="1" x14ac:dyDescent="0.4">
      <c r="A13" s="65"/>
      <c r="B13" s="65"/>
      <c r="C13" s="65"/>
      <c r="D13" s="62"/>
      <c r="E13" s="564" t="s">
        <v>82</v>
      </c>
      <c r="F13" s="561"/>
      <c r="G13" s="561"/>
      <c r="H13" s="561"/>
      <c r="I13" s="62"/>
      <c r="J13" s="62"/>
      <c r="K13" s="62"/>
      <c r="L13" s="62"/>
    </row>
    <row r="14" spans="1:256" s="66" customFormat="1" ht="18" customHeight="1" x14ac:dyDescent="0.4">
      <c r="A14" s="65"/>
      <c r="B14" s="65"/>
      <c r="C14" s="65"/>
      <c r="D14" s="62"/>
      <c r="E14" s="62"/>
      <c r="F14" s="62"/>
      <c r="G14" s="62"/>
      <c r="H14" s="62"/>
      <c r="I14" s="62"/>
      <c r="J14" s="62"/>
      <c r="K14" s="62"/>
      <c r="L14" s="62"/>
    </row>
    <row r="15" spans="1:256" s="69" customFormat="1" ht="22.2" customHeight="1" x14ac:dyDescent="0.4">
      <c r="A15" s="70"/>
      <c r="B15" s="70"/>
      <c r="C15" s="70"/>
      <c r="D15" s="70"/>
      <c r="E15" s="70"/>
      <c r="F15" s="71"/>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c r="IR15" s="70"/>
      <c r="IS15" s="70"/>
      <c r="IT15" s="70"/>
      <c r="IU15" s="70"/>
      <c r="IV15" s="70"/>
    </row>
    <row r="16" spans="1:256" s="69" customFormat="1" ht="21" customHeight="1" x14ac:dyDescent="0.4">
      <c r="A16" s="72"/>
      <c r="B16" s="72"/>
      <c r="C16" s="73" t="s">
        <v>318</v>
      </c>
      <c r="D16" s="73"/>
      <c r="E16" s="73"/>
      <c r="F16" s="73"/>
      <c r="G16" s="73"/>
      <c r="H16" s="73"/>
      <c r="I16" s="74"/>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row>
    <row r="17" spans="1:256" s="69" customFormat="1" ht="22.2" customHeight="1" x14ac:dyDescent="0.4">
      <c r="A17" s="565" t="s">
        <v>428</v>
      </c>
      <c r="B17" s="565"/>
      <c r="C17" s="565"/>
      <c r="D17" s="565"/>
      <c r="E17" s="565"/>
      <c r="F17" s="565"/>
      <c r="G17" s="565"/>
      <c r="H17" s="75"/>
      <c r="I17" s="74"/>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c r="IR17" s="72"/>
      <c r="IS17" s="72"/>
      <c r="IT17" s="72"/>
      <c r="IU17" s="72"/>
      <c r="IV17" s="72"/>
    </row>
    <row r="18" spans="1:256" s="69" customFormat="1" ht="22.95" customHeight="1" x14ac:dyDescent="0.4">
      <c r="A18" s="72"/>
      <c r="C18" s="69" t="s">
        <v>267</v>
      </c>
      <c r="F18" s="76"/>
      <c r="G18" s="76"/>
      <c r="H18" s="76"/>
      <c r="I18" s="74"/>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c r="IR18" s="72"/>
      <c r="IS18" s="72"/>
      <c r="IT18" s="72"/>
      <c r="IU18" s="72"/>
      <c r="IV18" s="72"/>
    </row>
    <row r="19" spans="1:256" s="69" customFormat="1" ht="18.75" customHeight="1" x14ac:dyDescent="0.4">
      <c r="A19" s="72"/>
      <c r="B19" s="515" t="s">
        <v>83</v>
      </c>
      <c r="C19" s="515"/>
      <c r="D19" s="515"/>
      <c r="E19" s="515"/>
      <c r="H19" s="73"/>
      <c r="I19" s="74"/>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row>
    <row r="20" spans="1:256" s="69" customFormat="1" ht="21" x14ac:dyDescent="0.4">
      <c r="A20" s="554" t="s">
        <v>429</v>
      </c>
      <c r="B20" s="554"/>
      <c r="C20" s="554"/>
      <c r="D20" s="554"/>
      <c r="E20" s="554"/>
      <c r="F20" s="554"/>
      <c r="G20" s="554"/>
      <c r="H20" s="554"/>
      <c r="I20" s="554"/>
      <c r="J20" s="554"/>
      <c r="K20" s="554"/>
      <c r="L20" s="554"/>
      <c r="M20" s="77"/>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c r="IR20" s="72"/>
      <c r="IS20" s="72"/>
      <c r="IT20" s="72"/>
      <c r="IU20" s="72"/>
      <c r="IV20" s="72"/>
    </row>
    <row r="21" spans="1:256" ht="45" customHeight="1" x14ac:dyDescent="0.3">
      <c r="A21" s="538" t="s">
        <v>269</v>
      </c>
      <c r="B21" s="539"/>
      <c r="C21" s="539"/>
      <c r="D21" s="539"/>
      <c r="E21" s="539"/>
      <c r="F21" s="539"/>
      <c r="G21" s="539"/>
      <c r="H21" s="80"/>
      <c r="I21" s="81"/>
      <c r="J21" s="80"/>
      <c r="K21" s="80"/>
      <c r="L21" s="80"/>
      <c r="M21" s="80"/>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c r="IU21" s="78"/>
      <c r="IV21" s="78"/>
    </row>
    <row r="22" spans="1:256" s="69" customFormat="1" ht="96" customHeight="1" x14ac:dyDescent="0.4">
      <c r="A22" s="566" t="s">
        <v>473</v>
      </c>
      <c r="B22" s="566"/>
      <c r="C22" s="566"/>
      <c r="D22" s="566"/>
      <c r="E22" s="566"/>
      <c r="F22" s="566"/>
      <c r="G22" s="566"/>
      <c r="H22" s="566"/>
      <c r="I22" s="566"/>
      <c r="J22" s="566"/>
      <c r="K22" s="566"/>
      <c r="L22" s="566"/>
      <c r="M22" s="82"/>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3"/>
      <c r="FL22" s="83"/>
      <c r="FM22" s="83"/>
      <c r="FN22" s="83"/>
      <c r="FO22" s="83"/>
      <c r="FP22" s="83"/>
      <c r="FQ22" s="83"/>
      <c r="FR22" s="83"/>
      <c r="FS22" s="83"/>
      <c r="FT22" s="83"/>
      <c r="FU22" s="83"/>
      <c r="FV22" s="83"/>
      <c r="FW22" s="83"/>
      <c r="FX22" s="83"/>
      <c r="FY22" s="83"/>
      <c r="FZ22" s="83"/>
      <c r="GA22" s="83"/>
      <c r="GB22" s="83"/>
      <c r="GC22" s="83"/>
      <c r="GD22" s="83"/>
      <c r="GE22" s="83"/>
      <c r="GF22" s="83"/>
      <c r="GG22" s="83"/>
      <c r="GH22" s="83"/>
      <c r="GI22" s="83"/>
      <c r="GJ22" s="83"/>
      <c r="GK22" s="83"/>
      <c r="GL22" s="83"/>
      <c r="GM22" s="83"/>
      <c r="GN22" s="83"/>
      <c r="GO22" s="83"/>
      <c r="GP22" s="83"/>
      <c r="GQ22" s="83"/>
      <c r="GR22" s="83"/>
      <c r="GS22" s="83"/>
      <c r="GT22" s="83"/>
      <c r="GU22" s="83"/>
      <c r="GV22" s="83"/>
      <c r="GW22" s="83"/>
      <c r="GX22" s="83"/>
      <c r="GY22" s="83"/>
      <c r="GZ22" s="83"/>
      <c r="HA22" s="83"/>
      <c r="HB22" s="83"/>
      <c r="HC22" s="83"/>
      <c r="HD22" s="83"/>
      <c r="HE22" s="83"/>
      <c r="HF22" s="83"/>
      <c r="HG22" s="83"/>
      <c r="HH22" s="83"/>
      <c r="HI22" s="83"/>
      <c r="HJ22" s="83"/>
      <c r="HK22" s="83"/>
      <c r="HL22" s="83"/>
      <c r="HM22" s="83"/>
      <c r="HN22" s="83"/>
      <c r="HO22" s="83"/>
      <c r="HP22" s="83"/>
      <c r="HQ22" s="83"/>
      <c r="HR22" s="83"/>
      <c r="HS22" s="83"/>
      <c r="HT22" s="83"/>
      <c r="HU22" s="83"/>
      <c r="HV22" s="83"/>
      <c r="HW22" s="83"/>
      <c r="HX22" s="83"/>
      <c r="HY22" s="83"/>
      <c r="HZ22" s="83"/>
      <c r="IA22" s="83"/>
      <c r="IB22" s="83"/>
      <c r="IC22" s="83"/>
      <c r="ID22" s="83"/>
      <c r="IE22" s="83"/>
      <c r="IF22" s="83"/>
      <c r="IG22" s="83"/>
      <c r="IH22" s="83"/>
      <c r="II22" s="83"/>
      <c r="IJ22" s="83"/>
      <c r="IK22" s="83"/>
      <c r="IL22" s="83"/>
      <c r="IM22" s="83"/>
      <c r="IN22" s="83"/>
      <c r="IO22" s="83"/>
      <c r="IP22" s="83"/>
      <c r="IQ22" s="83"/>
      <c r="IR22" s="83"/>
      <c r="IS22" s="83"/>
      <c r="IT22" s="83"/>
      <c r="IU22" s="83"/>
      <c r="IV22" s="83"/>
    </row>
    <row r="23" spans="1:256" s="69" customFormat="1" ht="18.75" customHeight="1" x14ac:dyDescent="0.4">
      <c r="A23" s="84" t="s">
        <v>84</v>
      </c>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c r="HI23" s="85"/>
      <c r="HJ23" s="85"/>
      <c r="HK23" s="85"/>
      <c r="HL23" s="85"/>
      <c r="HM23" s="85"/>
      <c r="HN23" s="85"/>
      <c r="HO23" s="85"/>
      <c r="HP23" s="85"/>
      <c r="HQ23" s="85"/>
      <c r="HR23" s="85"/>
      <c r="HS23" s="85"/>
      <c r="HT23" s="85"/>
      <c r="HU23" s="85"/>
      <c r="HV23" s="85"/>
      <c r="HW23" s="85"/>
      <c r="HX23" s="85"/>
      <c r="HY23" s="85"/>
      <c r="HZ23" s="85"/>
      <c r="IA23" s="85"/>
      <c r="IB23" s="85"/>
      <c r="IC23" s="85"/>
      <c r="ID23" s="85"/>
      <c r="IE23" s="85"/>
      <c r="IF23" s="85"/>
      <c r="IG23" s="85"/>
      <c r="IH23" s="85"/>
      <c r="II23" s="85"/>
      <c r="IJ23" s="85"/>
      <c r="IK23" s="85"/>
      <c r="IL23" s="85"/>
      <c r="IM23" s="85"/>
      <c r="IN23" s="85"/>
      <c r="IO23" s="85"/>
      <c r="IP23" s="85"/>
      <c r="IQ23" s="85"/>
      <c r="IR23" s="85"/>
      <c r="IS23" s="85"/>
      <c r="IT23" s="85"/>
      <c r="IU23" s="85"/>
      <c r="IV23" s="85"/>
    </row>
    <row r="24" spans="1:256" s="69" customFormat="1" ht="22.95" customHeight="1" x14ac:dyDescent="0.4">
      <c r="A24" s="567" t="s">
        <v>404</v>
      </c>
      <c r="B24" s="567"/>
      <c r="C24" s="567"/>
      <c r="D24" s="567"/>
      <c r="E24" s="567"/>
      <c r="F24" s="567"/>
      <c r="G24" s="567"/>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c r="GH24" s="85"/>
      <c r="GI24" s="85"/>
      <c r="GJ24" s="85"/>
      <c r="GK24" s="85"/>
      <c r="GL24" s="85"/>
      <c r="GM24" s="85"/>
      <c r="GN24" s="85"/>
      <c r="GO24" s="85"/>
      <c r="GP24" s="85"/>
      <c r="GQ24" s="85"/>
      <c r="GR24" s="85"/>
      <c r="GS24" s="85"/>
      <c r="GT24" s="85"/>
      <c r="GU24" s="85"/>
      <c r="GV24" s="85"/>
      <c r="GW24" s="85"/>
      <c r="GX24" s="85"/>
      <c r="GY24" s="85"/>
      <c r="GZ24" s="85"/>
      <c r="HA24" s="85"/>
      <c r="HB24" s="85"/>
      <c r="HC24" s="85"/>
      <c r="HD24" s="85"/>
      <c r="HE24" s="85"/>
      <c r="HF24" s="85"/>
      <c r="HG24" s="85"/>
      <c r="HH24" s="85"/>
      <c r="HI24" s="85"/>
      <c r="HJ24" s="85"/>
      <c r="HK24" s="85"/>
      <c r="HL24" s="85"/>
      <c r="HM24" s="85"/>
      <c r="HN24" s="85"/>
      <c r="HO24" s="85"/>
      <c r="HP24" s="85"/>
      <c r="HQ24" s="85"/>
      <c r="HR24" s="85"/>
      <c r="HS24" s="85"/>
      <c r="HT24" s="85"/>
      <c r="HU24" s="85"/>
      <c r="HV24" s="85"/>
      <c r="HW24" s="85"/>
      <c r="HX24" s="85"/>
      <c r="HY24" s="85"/>
      <c r="HZ24" s="85"/>
      <c r="IA24" s="85"/>
      <c r="IB24" s="85"/>
      <c r="IC24" s="85"/>
      <c r="ID24" s="85"/>
      <c r="IE24" s="85"/>
      <c r="IF24" s="85"/>
      <c r="IG24" s="85"/>
      <c r="IH24" s="85"/>
      <c r="II24" s="85"/>
      <c r="IJ24" s="85"/>
      <c r="IK24" s="85"/>
      <c r="IL24" s="85"/>
      <c r="IM24" s="85"/>
      <c r="IN24" s="85"/>
      <c r="IO24" s="85"/>
      <c r="IP24" s="85"/>
      <c r="IQ24" s="85"/>
      <c r="IR24" s="85"/>
      <c r="IS24" s="85"/>
      <c r="IT24" s="85"/>
      <c r="IU24" s="85"/>
      <c r="IV24" s="85"/>
    </row>
    <row r="25" spans="1:256" s="69" customFormat="1" ht="25.95" customHeight="1" x14ac:dyDescent="0.4">
      <c r="A25" s="555" t="s">
        <v>298</v>
      </c>
      <c r="B25" s="555"/>
      <c r="C25" s="555"/>
      <c r="D25" s="555"/>
      <c r="E25" s="555"/>
      <c r="F25" s="555"/>
      <c r="G25" s="555"/>
      <c r="H25" s="555"/>
      <c r="I25" s="555"/>
      <c r="J25" s="555"/>
      <c r="K25" s="55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c r="HI25" s="85"/>
      <c r="HJ25" s="85"/>
      <c r="HK25" s="85"/>
      <c r="HL25" s="85"/>
      <c r="HM25" s="85"/>
      <c r="HN25" s="85"/>
      <c r="HO25" s="85"/>
      <c r="HP25" s="85"/>
      <c r="HQ25" s="85"/>
      <c r="HR25" s="85"/>
      <c r="HS25" s="85"/>
      <c r="HT25" s="85"/>
      <c r="HU25" s="85"/>
      <c r="HV25" s="85"/>
      <c r="HW25" s="85"/>
      <c r="HX25" s="85"/>
      <c r="HY25" s="85"/>
      <c r="HZ25" s="85"/>
      <c r="IA25" s="85"/>
      <c r="IB25" s="85"/>
      <c r="IC25" s="85"/>
      <c r="ID25" s="85"/>
      <c r="IE25" s="85"/>
      <c r="IF25" s="85"/>
      <c r="IG25" s="85"/>
      <c r="IH25" s="85"/>
      <c r="II25" s="85"/>
      <c r="IJ25" s="85"/>
      <c r="IK25" s="85"/>
      <c r="IL25" s="85"/>
      <c r="IM25" s="85"/>
      <c r="IN25" s="85"/>
      <c r="IO25" s="85"/>
      <c r="IP25" s="85"/>
      <c r="IQ25" s="85"/>
      <c r="IR25" s="85"/>
      <c r="IS25" s="85"/>
      <c r="IT25" s="85"/>
      <c r="IU25" s="85"/>
      <c r="IV25" s="85"/>
    </row>
    <row r="26" spans="1:256" s="69" customFormat="1" ht="21.75" customHeight="1" x14ac:dyDescent="0.4">
      <c r="A26" s="70" t="s">
        <v>405</v>
      </c>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c r="GH26" s="85"/>
      <c r="GI26" s="85"/>
      <c r="GJ26" s="85"/>
      <c r="GK26" s="85"/>
      <c r="GL26" s="85"/>
      <c r="GM26" s="85"/>
      <c r="GN26" s="85"/>
      <c r="GO26" s="85"/>
      <c r="GP26" s="85"/>
      <c r="GQ26" s="85"/>
      <c r="GR26" s="85"/>
      <c r="GS26" s="85"/>
      <c r="GT26" s="85"/>
      <c r="GU26" s="85"/>
      <c r="GV26" s="85"/>
      <c r="GW26" s="85"/>
      <c r="GX26" s="85"/>
      <c r="GY26" s="85"/>
      <c r="GZ26" s="85"/>
      <c r="HA26" s="85"/>
      <c r="HB26" s="85"/>
      <c r="HC26" s="85"/>
      <c r="HD26" s="85"/>
      <c r="HE26" s="85"/>
      <c r="HF26" s="85"/>
      <c r="HG26" s="85"/>
      <c r="HH26" s="85"/>
      <c r="HI26" s="85"/>
      <c r="HJ26" s="85"/>
      <c r="HK26" s="85"/>
      <c r="HL26" s="85"/>
      <c r="HM26" s="85"/>
      <c r="HN26" s="85"/>
      <c r="HO26" s="85"/>
      <c r="HP26" s="85"/>
      <c r="HQ26" s="85"/>
      <c r="HR26" s="85"/>
      <c r="HS26" s="85"/>
      <c r="HT26" s="85"/>
      <c r="HU26" s="85"/>
      <c r="HV26" s="85"/>
      <c r="HW26" s="85"/>
      <c r="HX26" s="85"/>
      <c r="HY26" s="85"/>
      <c r="HZ26" s="85"/>
      <c r="IA26" s="85"/>
      <c r="IB26" s="85"/>
      <c r="IC26" s="85"/>
      <c r="ID26" s="85"/>
      <c r="IE26" s="85"/>
      <c r="IF26" s="85"/>
      <c r="IG26" s="85"/>
      <c r="IH26" s="85"/>
      <c r="II26" s="85"/>
      <c r="IJ26" s="85"/>
      <c r="IK26" s="85"/>
      <c r="IL26" s="85"/>
      <c r="IM26" s="85"/>
      <c r="IN26" s="85"/>
      <c r="IO26" s="85"/>
      <c r="IP26" s="85"/>
      <c r="IQ26" s="85"/>
      <c r="IR26" s="85"/>
      <c r="IS26" s="85"/>
      <c r="IT26" s="85"/>
      <c r="IU26" s="85"/>
      <c r="IV26" s="85"/>
    </row>
    <row r="27" spans="1:256" s="69" customFormat="1" ht="29.4" customHeight="1" x14ac:dyDescent="0.4">
      <c r="A27" s="70" t="s">
        <v>85</v>
      </c>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c r="GH27" s="85"/>
      <c r="GI27" s="85"/>
      <c r="GJ27" s="85"/>
      <c r="GK27" s="85"/>
      <c r="GL27" s="85"/>
      <c r="GM27" s="85"/>
      <c r="GN27" s="85"/>
      <c r="GO27" s="85"/>
      <c r="GP27" s="85"/>
      <c r="GQ27" s="85"/>
      <c r="GR27" s="85"/>
      <c r="GS27" s="85"/>
      <c r="GT27" s="85"/>
      <c r="GU27" s="85"/>
      <c r="GV27" s="85"/>
      <c r="GW27" s="85"/>
      <c r="GX27" s="85"/>
      <c r="GY27" s="85"/>
      <c r="GZ27" s="85"/>
      <c r="HA27" s="85"/>
      <c r="HB27" s="85"/>
      <c r="HC27" s="85"/>
      <c r="HD27" s="85"/>
      <c r="HE27" s="85"/>
      <c r="HF27" s="85"/>
      <c r="HG27" s="85"/>
      <c r="HH27" s="85"/>
      <c r="HI27" s="85"/>
      <c r="HJ27" s="85"/>
      <c r="HK27" s="85"/>
      <c r="HL27" s="85"/>
      <c r="HM27" s="85"/>
      <c r="HN27" s="85"/>
      <c r="HO27" s="85"/>
      <c r="HP27" s="85"/>
      <c r="HQ27" s="85"/>
      <c r="HR27" s="85"/>
      <c r="HS27" s="85"/>
      <c r="HT27" s="85"/>
      <c r="HU27" s="85"/>
      <c r="HV27" s="85"/>
      <c r="HW27" s="85"/>
      <c r="HX27" s="85"/>
      <c r="HY27" s="85"/>
      <c r="HZ27" s="85"/>
      <c r="IA27" s="85"/>
      <c r="IB27" s="85"/>
      <c r="IC27" s="85"/>
      <c r="ID27" s="85"/>
      <c r="IE27" s="85"/>
      <c r="IF27" s="85"/>
      <c r="IG27" s="85"/>
      <c r="IH27" s="85"/>
      <c r="II27" s="85"/>
      <c r="IJ27" s="85"/>
      <c r="IK27" s="85"/>
      <c r="IL27" s="85"/>
      <c r="IM27" s="85"/>
      <c r="IN27" s="85"/>
      <c r="IO27" s="85"/>
      <c r="IP27" s="85"/>
      <c r="IQ27" s="85"/>
      <c r="IR27" s="85"/>
      <c r="IS27" s="85"/>
      <c r="IT27" s="85"/>
      <c r="IU27" s="85"/>
      <c r="IV27" s="85"/>
    </row>
    <row r="28" spans="1:256" s="69" customFormat="1" ht="24" customHeight="1" x14ac:dyDescent="0.4">
      <c r="A28" s="556" t="s">
        <v>430</v>
      </c>
      <c r="B28" s="556"/>
      <c r="C28" s="556"/>
      <c r="D28" s="556"/>
      <c r="E28" s="556"/>
      <c r="F28" s="556"/>
      <c r="G28" s="556"/>
      <c r="H28" s="556"/>
      <c r="I28" s="556"/>
      <c r="J28" s="556"/>
      <c r="K28" s="556"/>
      <c r="L28" s="86"/>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c r="IM28" s="72"/>
      <c r="IN28" s="72"/>
      <c r="IO28" s="72"/>
      <c r="IP28" s="72"/>
      <c r="IQ28" s="72"/>
      <c r="IR28" s="72"/>
      <c r="IS28" s="72"/>
      <c r="IT28" s="72"/>
      <c r="IU28" s="72"/>
      <c r="IV28" s="72"/>
    </row>
    <row r="29" spans="1:256" s="69" customFormat="1" ht="44.4" customHeight="1" x14ac:dyDescent="0.4">
      <c r="A29" s="558" t="s">
        <v>431</v>
      </c>
      <c r="B29" s="558"/>
      <c r="C29" s="558"/>
      <c r="D29" s="558"/>
      <c r="E29" s="558"/>
      <c r="F29" s="558"/>
      <c r="G29" s="558"/>
      <c r="H29" s="558"/>
      <c r="I29" s="558"/>
      <c r="J29" s="558"/>
      <c r="K29" s="558"/>
      <c r="L29" s="558"/>
      <c r="M29" s="87"/>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c r="DU29" s="88"/>
      <c r="DV29" s="88"/>
      <c r="DW29" s="88"/>
      <c r="DX29" s="88"/>
      <c r="DY29" s="88"/>
      <c r="DZ29" s="88"/>
      <c r="EA29" s="88"/>
      <c r="EB29" s="88"/>
      <c r="EC29" s="88"/>
      <c r="ED29" s="88"/>
      <c r="EE29" s="88"/>
      <c r="EF29" s="88"/>
      <c r="EG29" s="88"/>
      <c r="EH29" s="88"/>
      <c r="EI29" s="88"/>
      <c r="EJ29" s="88"/>
      <c r="EK29" s="88"/>
      <c r="EL29" s="88"/>
      <c r="EM29" s="88"/>
      <c r="EN29" s="88"/>
      <c r="EO29" s="88"/>
      <c r="EP29" s="88"/>
      <c r="EQ29" s="88"/>
      <c r="ER29" s="88"/>
      <c r="ES29" s="88"/>
      <c r="ET29" s="88"/>
      <c r="EU29" s="88"/>
      <c r="EV29" s="88"/>
      <c r="EW29" s="88"/>
      <c r="EX29" s="88"/>
      <c r="EY29" s="88"/>
      <c r="EZ29" s="88"/>
      <c r="FA29" s="88"/>
      <c r="FB29" s="88"/>
      <c r="FC29" s="88"/>
      <c r="FD29" s="88"/>
      <c r="FE29" s="88"/>
      <c r="FF29" s="88"/>
      <c r="FG29" s="88"/>
      <c r="FH29" s="88"/>
      <c r="FI29" s="88"/>
      <c r="FJ29" s="88"/>
      <c r="FK29" s="88"/>
      <c r="FL29" s="88"/>
      <c r="FM29" s="88"/>
      <c r="FN29" s="88"/>
      <c r="FO29" s="88"/>
      <c r="FP29" s="88"/>
      <c r="FQ29" s="88"/>
      <c r="FR29" s="88"/>
      <c r="FS29" s="88"/>
      <c r="FT29" s="88"/>
      <c r="FU29" s="88"/>
      <c r="FV29" s="88"/>
      <c r="FW29" s="88"/>
      <c r="FX29" s="88"/>
      <c r="FY29" s="88"/>
      <c r="FZ29" s="88"/>
      <c r="GA29" s="88"/>
      <c r="GB29" s="88"/>
      <c r="GC29" s="88"/>
      <c r="GD29" s="88"/>
      <c r="GE29" s="88"/>
      <c r="GF29" s="88"/>
      <c r="GG29" s="88"/>
      <c r="GH29" s="88"/>
      <c r="GI29" s="88"/>
      <c r="GJ29" s="88"/>
      <c r="GK29" s="88"/>
      <c r="GL29" s="88"/>
      <c r="GM29" s="88"/>
      <c r="GN29" s="88"/>
      <c r="GO29" s="88"/>
      <c r="GP29" s="88"/>
      <c r="GQ29" s="88"/>
      <c r="GR29" s="88"/>
      <c r="GS29" s="88"/>
      <c r="GT29" s="88"/>
      <c r="GU29" s="88"/>
      <c r="GV29" s="88"/>
      <c r="GW29" s="88"/>
      <c r="GX29" s="88"/>
      <c r="GY29" s="88"/>
      <c r="GZ29" s="88"/>
      <c r="HA29" s="88"/>
      <c r="HB29" s="88"/>
      <c r="HC29" s="88"/>
      <c r="HD29" s="88"/>
      <c r="HE29" s="88"/>
      <c r="HF29" s="88"/>
      <c r="HG29" s="88"/>
      <c r="HH29" s="88"/>
      <c r="HI29" s="88"/>
      <c r="HJ29" s="88"/>
      <c r="HK29" s="88"/>
      <c r="HL29" s="88"/>
      <c r="HM29" s="88"/>
      <c r="HN29" s="88"/>
      <c r="HO29" s="88"/>
      <c r="HP29" s="88"/>
      <c r="HQ29" s="88"/>
      <c r="HR29" s="88"/>
      <c r="HS29" s="88"/>
      <c r="HT29" s="88"/>
      <c r="HU29" s="88"/>
      <c r="HV29" s="88"/>
      <c r="HW29" s="88"/>
      <c r="HX29" s="88"/>
      <c r="HY29" s="88"/>
      <c r="HZ29" s="88"/>
      <c r="IA29" s="88"/>
      <c r="IB29" s="88"/>
      <c r="IC29" s="88"/>
      <c r="ID29" s="88"/>
      <c r="IE29" s="88"/>
      <c r="IF29" s="88"/>
      <c r="IG29" s="88"/>
      <c r="IH29" s="88"/>
      <c r="II29" s="88"/>
      <c r="IJ29" s="88"/>
      <c r="IK29" s="88"/>
      <c r="IL29" s="88"/>
      <c r="IM29" s="88"/>
      <c r="IN29" s="88"/>
      <c r="IO29" s="88"/>
      <c r="IP29" s="88"/>
      <c r="IQ29" s="88"/>
      <c r="IR29" s="88"/>
      <c r="IS29" s="88"/>
      <c r="IT29" s="88"/>
      <c r="IU29" s="88"/>
      <c r="IV29" s="88"/>
    </row>
    <row r="30" spans="1:256" ht="36.75" customHeight="1" x14ac:dyDescent="0.3">
      <c r="A30" s="556" t="s">
        <v>432</v>
      </c>
      <c r="B30" s="556"/>
      <c r="C30" s="556"/>
      <c r="D30" s="556"/>
      <c r="E30" s="556"/>
      <c r="F30" s="556"/>
      <c r="G30" s="556"/>
      <c r="H30" s="556"/>
      <c r="I30" s="556"/>
      <c r="J30" s="556"/>
      <c r="K30" s="556"/>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72"/>
      <c r="ED30" s="72"/>
      <c r="EE30" s="72"/>
      <c r="EF30" s="72"/>
      <c r="EG30" s="72"/>
      <c r="EH30" s="72"/>
      <c r="EI30" s="72"/>
      <c r="EJ30" s="72"/>
      <c r="EK30" s="72"/>
      <c r="EL30" s="72"/>
      <c r="EM30" s="72"/>
      <c r="EN30" s="72"/>
      <c r="EO30" s="72"/>
      <c r="EP30" s="72"/>
      <c r="EQ30" s="72"/>
      <c r="ER30" s="72"/>
      <c r="ES30" s="72"/>
      <c r="ET30" s="72"/>
      <c r="EU30" s="72"/>
      <c r="EV30" s="72"/>
      <c r="EW30" s="72"/>
      <c r="EX30" s="72"/>
      <c r="EY30" s="72"/>
      <c r="EZ30" s="72"/>
      <c r="FA30" s="72"/>
      <c r="FB30" s="72"/>
      <c r="FC30" s="72"/>
      <c r="FD30" s="72"/>
      <c r="FE30" s="72"/>
      <c r="FF30" s="72"/>
      <c r="FG30" s="72"/>
      <c r="FH30" s="72"/>
      <c r="FI30" s="72"/>
      <c r="FJ30" s="72"/>
      <c r="FK30" s="72"/>
      <c r="FL30" s="72"/>
      <c r="FM30" s="72"/>
      <c r="FN30" s="72"/>
      <c r="FO30" s="72"/>
      <c r="FP30" s="72"/>
      <c r="FQ30" s="72"/>
      <c r="FR30" s="72"/>
      <c r="FS30" s="72"/>
      <c r="FT30" s="72"/>
      <c r="FU30" s="72"/>
      <c r="FV30" s="72"/>
      <c r="FW30" s="72"/>
      <c r="FX30" s="72"/>
      <c r="FY30" s="72"/>
      <c r="FZ30" s="72"/>
      <c r="GA30" s="72"/>
      <c r="GB30" s="72"/>
      <c r="GC30" s="72"/>
      <c r="GD30" s="72"/>
      <c r="GE30" s="72"/>
      <c r="GF30" s="72"/>
      <c r="GG30" s="72"/>
      <c r="GH30" s="72"/>
      <c r="GI30" s="72"/>
      <c r="GJ30" s="72"/>
      <c r="GK30" s="72"/>
      <c r="GL30" s="72"/>
      <c r="GM30" s="72"/>
      <c r="GN30" s="72"/>
      <c r="GO30" s="72"/>
      <c r="GP30" s="72"/>
      <c r="GQ30" s="72"/>
      <c r="GR30" s="72"/>
      <c r="GS30" s="72"/>
      <c r="GT30" s="72"/>
      <c r="GU30" s="72"/>
      <c r="GV30" s="72"/>
      <c r="GW30" s="72"/>
      <c r="GX30" s="72"/>
      <c r="GY30" s="72"/>
      <c r="GZ30" s="72"/>
      <c r="HA30" s="72"/>
      <c r="HB30" s="72"/>
      <c r="HC30" s="72"/>
      <c r="HD30" s="72"/>
      <c r="HE30" s="72"/>
      <c r="HF30" s="72"/>
      <c r="HG30" s="72"/>
      <c r="HH30" s="72"/>
      <c r="HI30" s="72"/>
      <c r="HJ30" s="72"/>
      <c r="HK30" s="72"/>
      <c r="HL30" s="72"/>
      <c r="HM30" s="72"/>
      <c r="HN30" s="72"/>
      <c r="HO30" s="72"/>
      <c r="HP30" s="72"/>
      <c r="HQ30" s="72"/>
      <c r="HR30" s="72"/>
      <c r="HS30" s="72"/>
      <c r="HT30" s="72"/>
      <c r="HU30" s="72"/>
      <c r="HV30" s="72"/>
      <c r="HW30" s="72"/>
      <c r="HX30" s="72"/>
      <c r="HY30" s="72"/>
      <c r="HZ30" s="72"/>
      <c r="IA30" s="72"/>
      <c r="IB30" s="72"/>
      <c r="IC30" s="72"/>
      <c r="ID30" s="72"/>
      <c r="IE30" s="72"/>
      <c r="IF30" s="72"/>
      <c r="IG30" s="72"/>
      <c r="IH30" s="72"/>
      <c r="II30" s="72"/>
      <c r="IJ30" s="72"/>
      <c r="IK30" s="72"/>
      <c r="IL30" s="72"/>
      <c r="IM30" s="72"/>
      <c r="IN30" s="72"/>
      <c r="IO30" s="72"/>
      <c r="IP30" s="72"/>
      <c r="IQ30" s="72"/>
      <c r="IR30" s="72"/>
      <c r="IS30" s="72"/>
      <c r="IT30" s="72"/>
      <c r="IU30" s="72"/>
      <c r="IV30" s="72"/>
    </row>
    <row r="31" spans="1:256" s="91" customFormat="1" ht="73.5" customHeight="1" x14ac:dyDescent="0.3">
      <c r="A31" s="550" t="s">
        <v>123</v>
      </c>
      <c r="B31" s="550" t="s">
        <v>26</v>
      </c>
      <c r="C31" s="550" t="s">
        <v>89</v>
      </c>
      <c r="D31" s="550" t="s">
        <v>459</v>
      </c>
      <c r="E31" s="550" t="s">
        <v>29</v>
      </c>
      <c r="F31" s="550"/>
      <c r="G31" s="550"/>
      <c r="H31" s="89"/>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c r="IT31" s="90"/>
      <c r="IU31" s="90"/>
      <c r="IV31" s="90"/>
    </row>
    <row r="32" spans="1:256" ht="31.2" customHeight="1" x14ac:dyDescent="0.3">
      <c r="A32" s="550"/>
      <c r="B32" s="550"/>
      <c r="C32" s="550"/>
      <c r="D32" s="550"/>
      <c r="E32" s="519" t="s">
        <v>53</v>
      </c>
      <c r="F32" s="519" t="s">
        <v>54</v>
      </c>
      <c r="G32" s="519" t="s">
        <v>460</v>
      </c>
      <c r="H32" s="77"/>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c r="HI32" s="85"/>
      <c r="HJ32" s="85"/>
      <c r="HK32" s="85"/>
      <c r="HL32" s="85"/>
      <c r="HM32" s="85"/>
      <c r="HN32" s="85"/>
      <c r="HO32" s="85"/>
      <c r="HP32" s="85"/>
      <c r="HQ32" s="85"/>
      <c r="HR32" s="85"/>
      <c r="HS32" s="85"/>
      <c r="HT32" s="85"/>
      <c r="HU32" s="85"/>
      <c r="HV32" s="85"/>
      <c r="HW32" s="85"/>
      <c r="HX32" s="85"/>
      <c r="HY32" s="85"/>
      <c r="HZ32" s="85"/>
      <c r="IA32" s="85"/>
      <c r="IB32" s="85"/>
      <c r="IC32" s="85"/>
      <c r="ID32" s="85"/>
      <c r="IE32" s="85"/>
      <c r="IF32" s="85"/>
      <c r="IG32" s="85"/>
      <c r="IH32" s="85"/>
      <c r="II32" s="85"/>
      <c r="IJ32" s="85"/>
      <c r="IK32" s="85"/>
      <c r="IL32" s="85"/>
      <c r="IM32" s="85"/>
      <c r="IN32" s="85"/>
      <c r="IO32" s="85"/>
      <c r="IP32" s="85"/>
      <c r="IQ32" s="85"/>
      <c r="IR32" s="85"/>
      <c r="IS32" s="85"/>
      <c r="IT32" s="85"/>
      <c r="IU32" s="85"/>
      <c r="IV32" s="85"/>
    </row>
    <row r="33" spans="1:256" ht="40.5" customHeight="1" x14ac:dyDescent="0.3">
      <c r="A33" s="92" t="s">
        <v>273</v>
      </c>
      <c r="B33" s="93"/>
      <c r="C33" s="50"/>
      <c r="D33" s="50"/>
      <c r="E33" s="14"/>
      <c r="F33" s="11"/>
      <c r="G33" s="11"/>
      <c r="H33" s="77"/>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c r="GH33" s="85"/>
      <c r="GI33" s="85"/>
      <c r="GJ33" s="85"/>
      <c r="GK33" s="85"/>
      <c r="GL33" s="85"/>
      <c r="GM33" s="85"/>
      <c r="GN33" s="85"/>
      <c r="GO33" s="85"/>
      <c r="GP33" s="85"/>
      <c r="GQ33" s="85"/>
      <c r="GR33" s="85"/>
      <c r="GS33" s="85"/>
      <c r="GT33" s="85"/>
      <c r="GU33" s="85"/>
      <c r="GV33" s="85"/>
      <c r="GW33" s="85"/>
      <c r="GX33" s="85"/>
      <c r="GY33" s="85"/>
      <c r="GZ33" s="85"/>
      <c r="HA33" s="85"/>
      <c r="HB33" s="85"/>
      <c r="HC33" s="85"/>
      <c r="HD33" s="85"/>
      <c r="HE33" s="85"/>
      <c r="HF33" s="85"/>
      <c r="HG33" s="85"/>
      <c r="HH33" s="85"/>
      <c r="HI33" s="85"/>
      <c r="HJ33" s="85"/>
      <c r="HK33" s="85"/>
      <c r="HL33" s="85"/>
      <c r="HM33" s="85"/>
      <c r="HN33" s="85"/>
      <c r="HO33" s="85"/>
      <c r="HP33" s="85"/>
      <c r="HQ33" s="85"/>
      <c r="HR33" s="85"/>
      <c r="HS33" s="85"/>
      <c r="HT33" s="85"/>
      <c r="HU33" s="85"/>
      <c r="HV33" s="85"/>
      <c r="HW33" s="85"/>
      <c r="HX33" s="85"/>
      <c r="HY33" s="85"/>
      <c r="HZ33" s="85"/>
      <c r="IA33" s="85"/>
      <c r="IB33" s="85"/>
      <c r="IC33" s="85"/>
      <c r="ID33" s="85"/>
      <c r="IE33" s="85"/>
      <c r="IF33" s="85"/>
      <c r="IG33" s="85"/>
      <c r="IH33" s="85"/>
      <c r="II33" s="85"/>
      <c r="IJ33" s="85"/>
      <c r="IK33" s="85"/>
      <c r="IL33" s="85"/>
      <c r="IM33" s="85"/>
      <c r="IN33" s="85"/>
      <c r="IO33" s="85"/>
      <c r="IP33" s="85"/>
      <c r="IQ33" s="85"/>
      <c r="IR33" s="85"/>
      <c r="IS33" s="85"/>
      <c r="IT33" s="85"/>
      <c r="IU33" s="85"/>
      <c r="IV33" s="85"/>
    </row>
    <row r="34" spans="1:256" ht="21.6" customHeight="1" x14ac:dyDescent="0.3">
      <c r="A34" s="92" t="s">
        <v>44</v>
      </c>
      <c r="B34" s="31"/>
      <c r="C34" s="49">
        <v>3868</v>
      </c>
      <c r="D34" s="50">
        <f>4100-29</f>
        <v>4071</v>
      </c>
      <c r="E34" s="746">
        <v>4315</v>
      </c>
      <c r="F34" s="747">
        <v>4488</v>
      </c>
      <c r="G34" s="747">
        <v>4667</v>
      </c>
      <c r="H34" s="94"/>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c r="GG34" s="85"/>
      <c r="GH34" s="85"/>
      <c r="GI34" s="85"/>
      <c r="GJ34" s="85"/>
      <c r="GK34" s="85"/>
      <c r="GL34" s="85"/>
      <c r="GM34" s="85"/>
      <c r="GN34" s="85"/>
      <c r="GO34" s="85"/>
      <c r="GP34" s="85"/>
      <c r="GQ34" s="85"/>
      <c r="GR34" s="85"/>
      <c r="GS34" s="85"/>
      <c r="GT34" s="85"/>
      <c r="GU34" s="85"/>
      <c r="GV34" s="85"/>
      <c r="GW34" s="85"/>
      <c r="GX34" s="85"/>
      <c r="GY34" s="85"/>
      <c r="GZ34" s="85"/>
      <c r="HA34" s="85"/>
      <c r="HB34" s="85"/>
      <c r="HC34" s="85"/>
      <c r="HD34" s="85"/>
      <c r="HE34" s="85"/>
      <c r="HF34" s="85"/>
      <c r="HG34" s="85"/>
      <c r="HH34" s="85"/>
      <c r="HI34" s="85"/>
      <c r="HJ34" s="85"/>
      <c r="HK34" s="85"/>
      <c r="HL34" s="85"/>
      <c r="HM34" s="85"/>
      <c r="HN34" s="85"/>
      <c r="HO34" s="85"/>
      <c r="HP34" s="85"/>
      <c r="HQ34" s="85"/>
      <c r="HR34" s="85"/>
      <c r="HS34" s="85"/>
      <c r="HT34" s="85"/>
      <c r="HU34" s="85"/>
      <c r="HV34" s="85"/>
      <c r="HW34" s="85"/>
      <c r="HX34" s="85"/>
      <c r="HY34" s="85"/>
      <c r="HZ34" s="85"/>
      <c r="IA34" s="85"/>
      <c r="IB34" s="85"/>
      <c r="IC34" s="85"/>
      <c r="ID34" s="85"/>
      <c r="IE34" s="85"/>
      <c r="IF34" s="85"/>
      <c r="IG34" s="85"/>
      <c r="IH34" s="85"/>
      <c r="II34" s="85"/>
      <c r="IJ34" s="85"/>
      <c r="IK34" s="85"/>
      <c r="IL34" s="85"/>
      <c r="IM34" s="85"/>
      <c r="IN34" s="85"/>
      <c r="IO34" s="85"/>
      <c r="IP34" s="85"/>
      <c r="IQ34" s="85"/>
      <c r="IR34" s="85"/>
      <c r="IS34" s="85"/>
      <c r="IT34" s="85"/>
      <c r="IU34" s="85"/>
      <c r="IV34" s="85"/>
    </row>
    <row r="35" spans="1:256" ht="40.950000000000003" customHeight="1" x14ac:dyDescent="0.3">
      <c r="A35" s="95" t="s">
        <v>212</v>
      </c>
      <c r="B35" s="96" t="s">
        <v>91</v>
      </c>
      <c r="C35" s="52">
        <f>SUM(C33:C34)</f>
        <v>3868</v>
      </c>
      <c r="D35" s="52">
        <f>SUM(D33:D34)</f>
        <v>4071</v>
      </c>
      <c r="E35" s="52">
        <f>SUM(E33:E34)</f>
        <v>4315</v>
      </c>
      <c r="F35" s="52">
        <f>SUM(F33:F34)</f>
        <v>4488</v>
      </c>
      <c r="G35" s="52">
        <f>SUM(G33:G34)</f>
        <v>4667</v>
      </c>
      <c r="H35" s="97"/>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c r="CZ35" s="98"/>
      <c r="DA35" s="98"/>
      <c r="DB35" s="98"/>
      <c r="DC35" s="98"/>
      <c r="DD35" s="98"/>
      <c r="DE35" s="98"/>
      <c r="DF35" s="98"/>
      <c r="DG35" s="98"/>
      <c r="DH35" s="98"/>
      <c r="DI35" s="98"/>
      <c r="DJ35" s="98"/>
      <c r="DK35" s="98"/>
      <c r="DL35" s="98"/>
      <c r="DM35" s="98"/>
      <c r="DN35" s="98"/>
      <c r="DO35" s="98"/>
      <c r="DP35" s="98"/>
      <c r="DQ35" s="98"/>
      <c r="DR35" s="98"/>
      <c r="DS35" s="98"/>
      <c r="DT35" s="98"/>
      <c r="DU35" s="98"/>
      <c r="DV35" s="98"/>
      <c r="DW35" s="98"/>
      <c r="DX35" s="98"/>
      <c r="DY35" s="98"/>
      <c r="DZ35" s="98"/>
      <c r="EA35" s="98"/>
      <c r="EB35" s="98"/>
      <c r="EC35" s="98"/>
      <c r="ED35" s="98"/>
      <c r="EE35" s="98"/>
      <c r="EF35" s="98"/>
      <c r="EG35" s="98"/>
      <c r="EH35" s="98"/>
      <c r="EI35" s="98"/>
      <c r="EJ35" s="98"/>
      <c r="EK35" s="98"/>
      <c r="EL35" s="98"/>
      <c r="EM35" s="98"/>
      <c r="EN35" s="98"/>
      <c r="EO35" s="98"/>
      <c r="EP35" s="98"/>
      <c r="EQ35" s="98"/>
      <c r="ER35" s="98"/>
      <c r="ES35" s="98"/>
      <c r="ET35" s="98"/>
      <c r="EU35" s="98"/>
      <c r="EV35" s="98"/>
      <c r="EW35" s="98"/>
      <c r="EX35" s="98"/>
      <c r="EY35" s="98"/>
      <c r="EZ35" s="98"/>
      <c r="FA35" s="98"/>
      <c r="FB35" s="98"/>
      <c r="FC35" s="98"/>
      <c r="FD35" s="98"/>
      <c r="FE35" s="98"/>
      <c r="FF35" s="98"/>
      <c r="FG35" s="98"/>
      <c r="FH35" s="98"/>
      <c r="FI35" s="98"/>
      <c r="FJ35" s="98"/>
      <c r="FK35" s="98"/>
      <c r="FL35" s="98"/>
      <c r="FM35" s="98"/>
      <c r="FN35" s="98"/>
      <c r="FO35" s="98"/>
      <c r="FP35" s="98"/>
      <c r="FQ35" s="98"/>
      <c r="FR35" s="98"/>
      <c r="FS35" s="98"/>
      <c r="FT35" s="98"/>
      <c r="FU35" s="98"/>
      <c r="FV35" s="98"/>
      <c r="FW35" s="98"/>
      <c r="FX35" s="98"/>
      <c r="FY35" s="98"/>
      <c r="FZ35" s="98"/>
      <c r="GA35" s="98"/>
      <c r="GB35" s="98"/>
      <c r="GC35" s="98"/>
      <c r="GD35" s="98"/>
      <c r="GE35" s="98"/>
      <c r="GF35" s="98"/>
      <c r="GG35" s="98"/>
      <c r="GH35" s="98"/>
      <c r="GI35" s="98"/>
      <c r="GJ35" s="98"/>
      <c r="GK35" s="98"/>
      <c r="GL35" s="98"/>
      <c r="GM35" s="98"/>
      <c r="GN35" s="98"/>
      <c r="GO35" s="98"/>
      <c r="GP35" s="98"/>
      <c r="GQ35" s="98"/>
      <c r="GR35" s="98"/>
      <c r="GS35" s="98"/>
      <c r="GT35" s="98"/>
      <c r="GU35" s="98"/>
      <c r="GV35" s="98"/>
      <c r="GW35" s="98"/>
      <c r="GX35" s="98"/>
      <c r="GY35" s="98"/>
      <c r="GZ35" s="98"/>
      <c r="HA35" s="98"/>
      <c r="HB35" s="98"/>
      <c r="HC35" s="98"/>
      <c r="HD35" s="98"/>
      <c r="HE35" s="98"/>
      <c r="HF35" s="98"/>
      <c r="HG35" s="98"/>
      <c r="HH35" s="98"/>
      <c r="HI35" s="98"/>
      <c r="HJ35" s="98"/>
      <c r="HK35" s="98"/>
      <c r="HL35" s="98"/>
      <c r="HM35" s="98"/>
      <c r="HN35" s="98"/>
      <c r="HO35" s="98"/>
      <c r="HP35" s="98"/>
      <c r="HQ35" s="98"/>
      <c r="HR35" s="98"/>
      <c r="HS35" s="98"/>
      <c r="HT35" s="98"/>
      <c r="HU35" s="98"/>
      <c r="HV35" s="98"/>
      <c r="HW35" s="98"/>
      <c r="HX35" s="98"/>
      <c r="HY35" s="98"/>
      <c r="HZ35" s="98"/>
      <c r="IA35" s="98"/>
      <c r="IB35" s="98"/>
      <c r="IC35" s="98"/>
      <c r="ID35" s="98"/>
      <c r="IE35" s="98"/>
      <c r="IF35" s="98"/>
      <c r="IG35" s="98"/>
      <c r="IH35" s="98"/>
      <c r="II35" s="98"/>
      <c r="IJ35" s="98"/>
      <c r="IK35" s="98"/>
      <c r="IL35" s="98"/>
      <c r="IM35" s="98"/>
      <c r="IN35" s="98"/>
      <c r="IO35" s="98"/>
      <c r="IP35" s="98"/>
      <c r="IQ35" s="98"/>
      <c r="IR35" s="98"/>
      <c r="IS35" s="98"/>
      <c r="IT35" s="98"/>
      <c r="IU35" s="98"/>
      <c r="IV35" s="98"/>
    </row>
    <row r="36" spans="1:256" ht="52.95" customHeight="1" x14ac:dyDescent="0.3">
      <c r="A36" s="554" t="s">
        <v>433</v>
      </c>
      <c r="B36" s="554"/>
      <c r="C36" s="554"/>
      <c r="D36" s="554"/>
      <c r="E36" s="554"/>
      <c r="F36" s="554"/>
      <c r="G36" s="554"/>
      <c r="H36" s="554"/>
      <c r="I36" s="74"/>
      <c r="J36" s="99"/>
      <c r="K36" s="99"/>
      <c r="L36" s="99"/>
      <c r="M36" s="99"/>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c r="IE36" s="72"/>
      <c r="IF36" s="72"/>
      <c r="IG36" s="72"/>
      <c r="IH36" s="72"/>
      <c r="II36" s="72"/>
      <c r="IJ36" s="72"/>
      <c r="IK36" s="72"/>
      <c r="IL36" s="72"/>
      <c r="IM36" s="72"/>
      <c r="IN36" s="72"/>
      <c r="IO36" s="72"/>
      <c r="IP36" s="72"/>
      <c r="IQ36" s="72"/>
      <c r="IR36" s="72"/>
      <c r="IS36" s="72"/>
      <c r="IT36" s="72"/>
      <c r="IU36" s="72"/>
      <c r="IV36" s="72"/>
    </row>
    <row r="37" spans="1:256" ht="23.4" customHeight="1" x14ac:dyDescent="0.3">
      <c r="A37" s="100" t="s">
        <v>92</v>
      </c>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56" ht="31.2" customHeight="1" x14ac:dyDescent="0.3">
      <c r="A38" s="555" t="s">
        <v>298</v>
      </c>
      <c r="B38" s="555"/>
      <c r="C38" s="555"/>
      <c r="D38" s="555"/>
      <c r="E38" s="555"/>
      <c r="F38" s="555"/>
      <c r="G38" s="555"/>
      <c r="H38" s="555"/>
      <c r="I38" s="555"/>
      <c r="J38" s="555"/>
      <c r="K38" s="55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c r="EN38" s="85"/>
      <c r="EO38" s="85"/>
      <c r="EP38" s="85"/>
      <c r="EQ38" s="85"/>
      <c r="ER38" s="85"/>
      <c r="ES38" s="85"/>
      <c r="ET38" s="85"/>
      <c r="EU38" s="85"/>
      <c r="EV38" s="85"/>
      <c r="EW38" s="85"/>
      <c r="EX38" s="85"/>
      <c r="EY38" s="85"/>
      <c r="EZ38" s="85"/>
      <c r="FA38" s="85"/>
      <c r="FB38" s="85"/>
      <c r="FC38" s="85"/>
      <c r="FD38" s="85"/>
      <c r="FE38" s="85"/>
      <c r="FF38" s="85"/>
      <c r="FG38" s="85"/>
      <c r="FH38" s="85"/>
      <c r="FI38" s="85"/>
      <c r="FJ38" s="85"/>
      <c r="FK38" s="85"/>
      <c r="FL38" s="85"/>
      <c r="FM38" s="85"/>
      <c r="FN38" s="85"/>
      <c r="FO38" s="85"/>
      <c r="FP38" s="85"/>
      <c r="FQ38" s="85"/>
      <c r="FR38" s="85"/>
      <c r="FS38" s="85"/>
      <c r="FT38" s="85"/>
      <c r="FU38" s="85"/>
      <c r="FV38" s="85"/>
      <c r="FW38" s="85"/>
      <c r="FX38" s="85"/>
      <c r="FY38" s="85"/>
      <c r="FZ38" s="85"/>
      <c r="GA38" s="85"/>
      <c r="GB38" s="85"/>
      <c r="GC38" s="85"/>
      <c r="GD38" s="85"/>
      <c r="GE38" s="85"/>
      <c r="GF38" s="85"/>
      <c r="GG38" s="85"/>
      <c r="GH38" s="85"/>
      <c r="GI38" s="85"/>
      <c r="GJ38" s="85"/>
      <c r="GK38" s="85"/>
      <c r="GL38" s="85"/>
      <c r="GM38" s="85"/>
      <c r="GN38" s="85"/>
      <c r="GO38" s="85"/>
      <c r="GP38" s="85"/>
      <c r="GQ38" s="85"/>
      <c r="GR38" s="85"/>
      <c r="GS38" s="85"/>
      <c r="GT38" s="85"/>
      <c r="GU38" s="85"/>
      <c r="GV38" s="85"/>
      <c r="GW38" s="85"/>
      <c r="GX38" s="85"/>
      <c r="GY38" s="85"/>
      <c r="GZ38" s="85"/>
      <c r="HA38" s="85"/>
      <c r="HB38" s="85"/>
      <c r="HC38" s="85"/>
      <c r="HD38" s="85"/>
      <c r="HE38" s="85"/>
      <c r="HF38" s="85"/>
      <c r="HG38" s="85"/>
      <c r="HH38" s="85"/>
      <c r="HI38" s="85"/>
      <c r="HJ38" s="85"/>
      <c r="HK38" s="85"/>
      <c r="HL38" s="85"/>
      <c r="HM38" s="85"/>
      <c r="HN38" s="85"/>
      <c r="HO38" s="85"/>
      <c r="HP38" s="85"/>
      <c r="HQ38" s="85"/>
      <c r="HR38" s="85"/>
      <c r="HS38" s="85"/>
      <c r="HT38" s="85"/>
      <c r="HU38" s="85"/>
      <c r="HV38" s="85"/>
      <c r="HW38" s="85"/>
      <c r="HX38" s="85"/>
      <c r="HY38" s="85"/>
      <c r="HZ38" s="85"/>
      <c r="IA38" s="85"/>
      <c r="IB38" s="85"/>
      <c r="IC38" s="85"/>
      <c r="ID38" s="85"/>
      <c r="IE38" s="85"/>
      <c r="IF38" s="85"/>
      <c r="IG38" s="85"/>
      <c r="IH38" s="85"/>
      <c r="II38" s="85"/>
      <c r="IJ38" s="85"/>
      <c r="IK38" s="85"/>
      <c r="IL38" s="85"/>
      <c r="IM38" s="85"/>
      <c r="IN38" s="85"/>
      <c r="IO38" s="85"/>
      <c r="IP38" s="85"/>
      <c r="IQ38" s="85"/>
      <c r="IR38" s="85"/>
      <c r="IS38" s="85"/>
      <c r="IT38" s="85"/>
      <c r="IU38" s="85"/>
      <c r="IV38" s="85"/>
    </row>
    <row r="39" spans="1:256" ht="30" customHeight="1" x14ac:dyDescent="0.3">
      <c r="A39" s="70" t="s">
        <v>93</v>
      </c>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c r="FD39" s="85"/>
      <c r="FE39" s="85"/>
      <c r="FF39" s="85"/>
      <c r="FG39" s="85"/>
      <c r="FH39" s="85"/>
      <c r="FI39" s="85"/>
      <c r="FJ39" s="85"/>
      <c r="FK39" s="85"/>
      <c r="FL39" s="85"/>
      <c r="FM39" s="85"/>
      <c r="FN39" s="85"/>
      <c r="FO39" s="85"/>
      <c r="FP39" s="85"/>
      <c r="FQ39" s="85"/>
      <c r="FR39" s="85"/>
      <c r="FS39" s="85"/>
      <c r="FT39" s="85"/>
      <c r="FU39" s="85"/>
      <c r="FV39" s="85"/>
      <c r="FW39" s="85"/>
      <c r="FX39" s="85"/>
      <c r="FY39" s="85"/>
      <c r="FZ39" s="85"/>
      <c r="GA39" s="85"/>
      <c r="GB39" s="85"/>
      <c r="GC39" s="85"/>
      <c r="GD39" s="85"/>
      <c r="GE39" s="85"/>
      <c r="GF39" s="85"/>
      <c r="GG39" s="85"/>
      <c r="GH39" s="85"/>
      <c r="GI39" s="85"/>
      <c r="GJ39" s="85"/>
      <c r="GK39" s="85"/>
      <c r="GL39" s="85"/>
      <c r="GM39" s="85"/>
      <c r="GN39" s="85"/>
      <c r="GO39" s="85"/>
      <c r="GP39" s="85"/>
      <c r="GQ39" s="85"/>
      <c r="GR39" s="85"/>
      <c r="GS39" s="85"/>
      <c r="GT39" s="85"/>
      <c r="GU39" s="85"/>
      <c r="GV39" s="85"/>
      <c r="GW39" s="85"/>
      <c r="GX39" s="85"/>
      <c r="GY39" s="85"/>
      <c r="GZ39" s="85"/>
      <c r="HA39" s="85"/>
      <c r="HB39" s="85"/>
      <c r="HC39" s="85"/>
      <c r="HD39" s="85"/>
      <c r="HE39" s="85"/>
      <c r="HF39" s="85"/>
      <c r="HG39" s="85"/>
      <c r="HH39" s="85"/>
      <c r="HI39" s="85"/>
      <c r="HJ39" s="85"/>
      <c r="HK39" s="85"/>
      <c r="HL39" s="85"/>
      <c r="HM39" s="85"/>
      <c r="HN39" s="85"/>
      <c r="HO39" s="85"/>
      <c r="HP39" s="85"/>
      <c r="HQ39" s="85"/>
      <c r="HR39" s="85"/>
      <c r="HS39" s="85"/>
      <c r="HT39" s="85"/>
      <c r="HU39" s="85"/>
      <c r="HV39" s="85"/>
      <c r="HW39" s="85"/>
      <c r="HX39" s="85"/>
      <c r="HY39" s="85"/>
      <c r="HZ39" s="85"/>
      <c r="IA39" s="85"/>
      <c r="IB39" s="85"/>
      <c r="IC39" s="85"/>
      <c r="ID39" s="85"/>
      <c r="IE39" s="85"/>
      <c r="IF39" s="85"/>
      <c r="IG39" s="85"/>
      <c r="IH39" s="85"/>
      <c r="II39" s="85"/>
      <c r="IJ39" s="85"/>
      <c r="IK39" s="85"/>
      <c r="IL39" s="85"/>
      <c r="IM39" s="85"/>
      <c r="IN39" s="85"/>
      <c r="IO39" s="85"/>
      <c r="IP39" s="85"/>
      <c r="IQ39" s="85"/>
      <c r="IR39" s="85"/>
      <c r="IS39" s="85"/>
      <c r="IT39" s="85"/>
      <c r="IU39" s="85"/>
      <c r="IV39" s="85"/>
    </row>
    <row r="40" spans="1:256" ht="48.6" customHeight="1" x14ac:dyDescent="0.3">
      <c r="A40" s="556" t="s">
        <v>432</v>
      </c>
      <c r="B40" s="556"/>
      <c r="C40" s="556"/>
      <c r="D40" s="556"/>
      <c r="E40" s="556"/>
      <c r="F40" s="556"/>
      <c r="G40" s="556"/>
      <c r="H40" s="556"/>
      <c r="I40" s="556"/>
      <c r="J40" s="556"/>
      <c r="K40" s="556"/>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72"/>
      <c r="ED40" s="72"/>
      <c r="EE40" s="72"/>
      <c r="EF40" s="72"/>
      <c r="EG40" s="72"/>
      <c r="EH40" s="72"/>
      <c r="EI40" s="72"/>
      <c r="EJ40" s="72"/>
      <c r="EK40" s="72"/>
      <c r="EL40" s="72"/>
      <c r="EM40" s="72"/>
      <c r="EN40" s="72"/>
      <c r="EO40" s="72"/>
      <c r="EP40" s="72"/>
      <c r="EQ40" s="72"/>
      <c r="ER40" s="72"/>
      <c r="ES40" s="72"/>
      <c r="ET40" s="72"/>
      <c r="EU40" s="72"/>
      <c r="EV40" s="72"/>
      <c r="EW40" s="72"/>
      <c r="EX40" s="72"/>
      <c r="EY40" s="72"/>
      <c r="EZ40" s="72"/>
      <c r="FA40" s="72"/>
      <c r="FB40" s="72"/>
      <c r="FC40" s="72"/>
      <c r="FD40" s="72"/>
      <c r="FE40" s="72"/>
      <c r="FF40" s="72"/>
      <c r="FG40" s="72"/>
      <c r="FH40" s="72"/>
      <c r="FI40" s="72"/>
      <c r="FJ40" s="72"/>
      <c r="FK40" s="72"/>
      <c r="FL40" s="72"/>
      <c r="FM40" s="72"/>
      <c r="FN40" s="72"/>
      <c r="FO40" s="72"/>
      <c r="FP40" s="72"/>
      <c r="FQ40" s="72"/>
      <c r="FR40" s="72"/>
      <c r="FS40" s="72"/>
      <c r="FT40" s="72"/>
      <c r="FU40" s="72"/>
      <c r="FV40" s="72"/>
      <c r="FW40" s="72"/>
      <c r="FX40" s="72"/>
      <c r="FY40" s="72"/>
      <c r="FZ40" s="72"/>
      <c r="GA40" s="72"/>
      <c r="GB40" s="72"/>
      <c r="GC40" s="72"/>
      <c r="GD40" s="72"/>
      <c r="GE40" s="72"/>
      <c r="GF40" s="72"/>
      <c r="GG40" s="72"/>
      <c r="GH40" s="72"/>
      <c r="GI40" s="72"/>
      <c r="GJ40" s="72"/>
      <c r="GK40" s="72"/>
      <c r="GL40" s="72"/>
      <c r="GM40" s="72"/>
      <c r="GN40" s="72"/>
      <c r="GO40" s="72"/>
      <c r="GP40" s="72"/>
      <c r="GQ40" s="72"/>
      <c r="GR40" s="72"/>
      <c r="GS40" s="72"/>
      <c r="GT40" s="72"/>
      <c r="GU40" s="72"/>
      <c r="GV40" s="72"/>
      <c r="GW40" s="72"/>
      <c r="GX40" s="72"/>
      <c r="GY40" s="72"/>
      <c r="GZ40" s="72"/>
      <c r="HA40" s="72"/>
      <c r="HB40" s="72"/>
      <c r="HC40" s="72"/>
      <c r="HD40" s="72"/>
      <c r="HE40" s="72"/>
      <c r="HF40" s="72"/>
      <c r="HG40" s="72"/>
      <c r="HH40" s="72"/>
      <c r="HI40" s="72"/>
      <c r="HJ40" s="72"/>
      <c r="HK40" s="72"/>
      <c r="HL40" s="72"/>
      <c r="HM40" s="72"/>
      <c r="HN40" s="72"/>
      <c r="HO40" s="72"/>
      <c r="HP40" s="72"/>
      <c r="HQ40" s="72"/>
      <c r="HR40" s="72"/>
      <c r="HS40" s="72"/>
      <c r="HT40" s="72"/>
      <c r="HU40" s="72"/>
      <c r="HV40" s="72"/>
      <c r="HW40" s="72"/>
      <c r="HX40" s="72"/>
      <c r="HY40" s="72"/>
      <c r="HZ40" s="72"/>
      <c r="IA40" s="72"/>
      <c r="IB40" s="72"/>
      <c r="IC40" s="72"/>
      <c r="ID40" s="72"/>
      <c r="IE40" s="72"/>
      <c r="IF40" s="72"/>
      <c r="IG40" s="72"/>
      <c r="IH40" s="72"/>
      <c r="II40" s="72"/>
      <c r="IJ40" s="72"/>
      <c r="IK40" s="72"/>
      <c r="IL40" s="72"/>
      <c r="IM40" s="72"/>
      <c r="IN40" s="72"/>
      <c r="IO40" s="72"/>
      <c r="IP40" s="72"/>
      <c r="IQ40" s="72"/>
      <c r="IR40" s="72"/>
      <c r="IS40" s="72"/>
      <c r="IT40" s="72"/>
      <c r="IU40" s="72"/>
      <c r="IV40" s="72"/>
    </row>
    <row r="41" spans="1:256" ht="38.4" customHeight="1" x14ac:dyDescent="0.3">
      <c r="A41" s="557" t="s">
        <v>94</v>
      </c>
      <c r="B41" s="557"/>
      <c r="C41" s="550" t="s">
        <v>26</v>
      </c>
      <c r="D41" s="550" t="s">
        <v>461</v>
      </c>
      <c r="E41" s="550" t="s">
        <v>52</v>
      </c>
      <c r="F41" s="550" t="s">
        <v>29</v>
      </c>
      <c r="G41" s="550"/>
      <c r="H41" s="550"/>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101"/>
      <c r="BL41" s="101"/>
      <c r="BM41" s="101"/>
      <c r="BN41" s="101"/>
      <c r="BO41" s="101"/>
      <c r="BP41" s="101"/>
      <c r="BQ41" s="101"/>
      <c r="BR41" s="101"/>
      <c r="BS41" s="101"/>
      <c r="BT41" s="101"/>
      <c r="BU41" s="10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c r="EO41" s="101"/>
      <c r="EP41" s="101"/>
      <c r="EQ41" s="101"/>
      <c r="ER41" s="101"/>
      <c r="ES41" s="101"/>
      <c r="ET41" s="101"/>
      <c r="EU41" s="101"/>
      <c r="EV41" s="101"/>
      <c r="EW41" s="101"/>
      <c r="EX41" s="101"/>
      <c r="EY41" s="101"/>
      <c r="EZ41" s="101"/>
      <c r="FA41" s="101"/>
      <c r="FB41" s="101"/>
      <c r="FC41" s="101"/>
      <c r="FD41" s="101"/>
      <c r="FE41" s="101"/>
      <c r="FF41" s="101"/>
      <c r="FG41" s="101"/>
      <c r="FH41" s="101"/>
      <c r="FI41" s="101"/>
      <c r="FJ41" s="101"/>
      <c r="FK41" s="101"/>
      <c r="FL41" s="101"/>
      <c r="FM41" s="101"/>
      <c r="FN41" s="101"/>
      <c r="FO41" s="101"/>
      <c r="FP41" s="101"/>
      <c r="FQ41" s="101"/>
      <c r="FR41" s="101"/>
      <c r="FS41" s="101"/>
      <c r="FT41" s="101"/>
      <c r="FU41" s="101"/>
      <c r="FV41" s="101"/>
      <c r="FW41" s="101"/>
      <c r="FX41" s="101"/>
      <c r="FY41" s="101"/>
      <c r="FZ41" s="101"/>
      <c r="GA41" s="101"/>
      <c r="GB41" s="101"/>
      <c r="GC41" s="101"/>
      <c r="GD41" s="101"/>
      <c r="GE41" s="101"/>
      <c r="GF41" s="101"/>
      <c r="GG41" s="101"/>
      <c r="GH41" s="101"/>
      <c r="GI41" s="101"/>
      <c r="GJ41" s="101"/>
      <c r="GK41" s="101"/>
      <c r="GL41" s="101"/>
      <c r="GM41" s="101"/>
      <c r="GN41" s="101"/>
      <c r="GO41" s="101"/>
      <c r="GP41" s="101"/>
      <c r="GQ41" s="101"/>
      <c r="GR41" s="101"/>
      <c r="GS41" s="101"/>
      <c r="GT41" s="101"/>
      <c r="GU41" s="101"/>
      <c r="GV41" s="101"/>
      <c r="GW41" s="101"/>
      <c r="GX41" s="101"/>
      <c r="GY41" s="101"/>
      <c r="GZ41" s="101"/>
      <c r="HA41" s="101"/>
      <c r="HB41" s="101"/>
      <c r="HC41" s="101"/>
      <c r="HD41" s="101"/>
      <c r="HE41" s="101"/>
      <c r="HF41" s="101"/>
      <c r="HG41" s="101"/>
      <c r="HH41" s="101"/>
      <c r="HI41" s="101"/>
      <c r="HJ41" s="101"/>
      <c r="HK41" s="101"/>
      <c r="HL41" s="101"/>
      <c r="HM41" s="101"/>
      <c r="HN41" s="101"/>
      <c r="HO41" s="101"/>
      <c r="HP41" s="101"/>
      <c r="HQ41" s="101"/>
      <c r="HR41" s="101"/>
      <c r="HS41" s="101"/>
      <c r="HT41" s="101"/>
      <c r="HU41" s="101"/>
      <c r="HV41" s="101"/>
      <c r="HW41" s="101"/>
      <c r="HX41" s="101"/>
      <c r="HY41" s="101"/>
      <c r="HZ41" s="101"/>
      <c r="IA41" s="101"/>
      <c r="IB41" s="101"/>
      <c r="IC41" s="101"/>
      <c r="ID41" s="101"/>
      <c r="IE41" s="101"/>
      <c r="IF41" s="101"/>
      <c r="IG41" s="101"/>
      <c r="IH41" s="101"/>
      <c r="II41" s="101"/>
      <c r="IJ41" s="101"/>
      <c r="IK41" s="101"/>
      <c r="IL41" s="101"/>
      <c r="IM41" s="101"/>
      <c r="IN41" s="101"/>
      <c r="IO41" s="101"/>
      <c r="IP41" s="101"/>
      <c r="IQ41" s="101"/>
      <c r="IR41" s="101"/>
      <c r="IS41" s="101"/>
      <c r="IT41" s="101"/>
      <c r="IU41" s="101"/>
      <c r="IV41" s="101"/>
    </row>
    <row r="42" spans="1:256" s="103" customFormat="1" ht="25.95" customHeight="1" x14ac:dyDescent="0.3">
      <c r="A42" s="557"/>
      <c r="B42" s="557"/>
      <c r="C42" s="550"/>
      <c r="D42" s="550"/>
      <c r="E42" s="550"/>
      <c r="F42" s="34" t="s">
        <v>53</v>
      </c>
      <c r="G42" s="34" t="s">
        <v>54</v>
      </c>
      <c r="H42" s="519" t="s">
        <v>460</v>
      </c>
      <c r="I42" s="102"/>
      <c r="J42" s="102" t="s">
        <v>96</v>
      </c>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2"/>
      <c r="DE42" s="102"/>
      <c r="DF42" s="102"/>
      <c r="DG42" s="102"/>
      <c r="DH42" s="102"/>
      <c r="DI42" s="102"/>
      <c r="DJ42" s="102"/>
      <c r="DK42" s="102"/>
      <c r="DL42" s="102"/>
      <c r="DM42" s="102"/>
      <c r="DN42" s="102"/>
      <c r="DO42" s="102"/>
      <c r="DP42" s="102"/>
      <c r="DQ42" s="102"/>
      <c r="DR42" s="102"/>
      <c r="DS42" s="102"/>
      <c r="DT42" s="102"/>
      <c r="DU42" s="102"/>
      <c r="DV42" s="102"/>
      <c r="DW42" s="102"/>
      <c r="DX42" s="102"/>
      <c r="DY42" s="102"/>
      <c r="DZ42" s="102"/>
      <c r="EA42" s="102"/>
      <c r="EB42" s="102"/>
      <c r="EC42" s="102"/>
      <c r="ED42" s="102"/>
      <c r="EE42" s="102"/>
      <c r="EF42" s="102"/>
      <c r="EG42" s="102"/>
      <c r="EH42" s="102"/>
      <c r="EI42" s="102"/>
      <c r="EJ42" s="102"/>
      <c r="EK42" s="102"/>
      <c r="EL42" s="102"/>
      <c r="EM42" s="102"/>
      <c r="EN42" s="102"/>
      <c r="EO42" s="102"/>
      <c r="EP42" s="102"/>
      <c r="EQ42" s="102"/>
      <c r="ER42" s="102"/>
      <c r="ES42" s="102"/>
      <c r="ET42" s="102"/>
      <c r="EU42" s="102"/>
      <c r="EV42" s="102"/>
      <c r="EW42" s="102"/>
      <c r="EX42" s="102"/>
      <c r="EY42" s="102"/>
      <c r="EZ42" s="102"/>
      <c r="FA42" s="102"/>
      <c r="FB42" s="102"/>
      <c r="FC42" s="102"/>
      <c r="FD42" s="102"/>
      <c r="FE42" s="102"/>
      <c r="FF42" s="102"/>
      <c r="FG42" s="102"/>
      <c r="FH42" s="102"/>
      <c r="FI42" s="102"/>
      <c r="FJ42" s="102"/>
      <c r="FK42" s="102"/>
      <c r="FL42" s="102"/>
      <c r="FM42" s="102"/>
      <c r="FN42" s="102"/>
      <c r="FO42" s="102"/>
      <c r="FP42" s="102"/>
      <c r="FQ42" s="102"/>
      <c r="FR42" s="102"/>
      <c r="FS42" s="102"/>
      <c r="FT42" s="102"/>
      <c r="FU42" s="102"/>
      <c r="FV42" s="102"/>
      <c r="FW42" s="102"/>
      <c r="FX42" s="102"/>
      <c r="FY42" s="102"/>
      <c r="FZ42" s="102"/>
      <c r="GA42" s="102"/>
      <c r="GB42" s="102"/>
      <c r="GC42" s="102"/>
      <c r="GD42" s="102"/>
      <c r="GE42" s="102"/>
      <c r="GF42" s="102"/>
      <c r="GG42" s="102"/>
      <c r="GH42" s="102"/>
      <c r="GI42" s="102"/>
      <c r="GJ42" s="102"/>
      <c r="GK42" s="102"/>
      <c r="GL42" s="102"/>
      <c r="GM42" s="102"/>
      <c r="GN42" s="102"/>
      <c r="GO42" s="102"/>
      <c r="GP42" s="102"/>
      <c r="GQ42" s="102"/>
      <c r="GR42" s="102"/>
      <c r="GS42" s="102"/>
      <c r="GT42" s="102"/>
      <c r="GU42" s="102"/>
      <c r="GV42" s="102"/>
      <c r="GW42" s="102"/>
      <c r="GX42" s="102"/>
      <c r="GY42" s="102"/>
      <c r="GZ42" s="102"/>
      <c r="HA42" s="102"/>
      <c r="HB42" s="102"/>
      <c r="HC42" s="102"/>
      <c r="HD42" s="102"/>
      <c r="HE42" s="102"/>
      <c r="HF42" s="102"/>
      <c r="HG42" s="102"/>
      <c r="HH42" s="102"/>
      <c r="HI42" s="102"/>
      <c r="HJ42" s="102"/>
      <c r="HK42" s="102"/>
      <c r="HL42" s="102"/>
      <c r="HM42" s="102"/>
      <c r="HN42" s="102"/>
      <c r="HO42" s="102"/>
      <c r="HP42" s="102"/>
      <c r="HQ42" s="102"/>
      <c r="HR42" s="102"/>
      <c r="HS42" s="102"/>
      <c r="HT42" s="102"/>
      <c r="HU42" s="102"/>
      <c r="HV42" s="102"/>
      <c r="HW42" s="102"/>
      <c r="HX42" s="102"/>
      <c r="HY42" s="102"/>
      <c r="HZ42" s="102"/>
      <c r="IA42" s="102"/>
      <c r="IB42" s="102"/>
      <c r="IC42" s="102"/>
      <c r="ID42" s="102"/>
      <c r="IE42" s="102"/>
      <c r="IF42" s="102"/>
      <c r="IG42" s="102"/>
      <c r="IH42" s="102"/>
      <c r="II42" s="102"/>
      <c r="IJ42" s="102"/>
      <c r="IK42" s="102"/>
      <c r="IL42" s="102"/>
      <c r="IM42" s="102"/>
      <c r="IN42" s="102"/>
      <c r="IO42" s="102"/>
      <c r="IP42" s="102"/>
      <c r="IQ42" s="102"/>
      <c r="IR42" s="102"/>
      <c r="IS42" s="102"/>
      <c r="IT42" s="102"/>
      <c r="IU42" s="102"/>
      <c r="IV42" s="102"/>
    </row>
    <row r="43" spans="1:256" ht="28.2" customHeight="1" x14ac:dyDescent="0.3">
      <c r="A43" s="551" t="s">
        <v>94</v>
      </c>
      <c r="B43" s="552"/>
      <c r="C43" s="104" t="s">
        <v>95</v>
      </c>
      <c r="D43" s="104" t="s">
        <v>95</v>
      </c>
      <c r="E43" s="104" t="s">
        <v>95</v>
      </c>
      <c r="F43" s="104" t="s">
        <v>95</v>
      </c>
      <c r="G43" s="104" t="s">
        <v>95</v>
      </c>
      <c r="H43" s="104" t="s">
        <v>95</v>
      </c>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2"/>
      <c r="DV43" s="102"/>
      <c r="DW43" s="102"/>
      <c r="DX43" s="102"/>
      <c r="DY43" s="102"/>
      <c r="DZ43" s="102"/>
      <c r="EA43" s="102"/>
      <c r="EB43" s="102"/>
      <c r="EC43" s="102"/>
      <c r="ED43" s="102"/>
      <c r="EE43" s="102"/>
      <c r="EF43" s="102"/>
      <c r="EG43" s="102"/>
      <c r="EH43" s="102"/>
      <c r="EI43" s="102"/>
      <c r="EJ43" s="102"/>
      <c r="EK43" s="102"/>
      <c r="EL43" s="102"/>
      <c r="EM43" s="102"/>
      <c r="EN43" s="102"/>
      <c r="EO43" s="102"/>
      <c r="EP43" s="102"/>
      <c r="EQ43" s="102"/>
      <c r="ER43" s="102"/>
      <c r="ES43" s="102"/>
      <c r="ET43" s="102"/>
      <c r="EU43" s="102"/>
      <c r="EV43" s="102"/>
      <c r="EW43" s="102"/>
      <c r="EX43" s="102"/>
      <c r="EY43" s="102"/>
      <c r="EZ43" s="102"/>
      <c r="FA43" s="102"/>
      <c r="FB43" s="102"/>
      <c r="FC43" s="102"/>
      <c r="FD43" s="102"/>
      <c r="FE43" s="102"/>
      <c r="FF43" s="102"/>
      <c r="FG43" s="102"/>
      <c r="FH43" s="102"/>
      <c r="FI43" s="102"/>
      <c r="FJ43" s="102"/>
      <c r="FK43" s="102"/>
      <c r="FL43" s="102"/>
      <c r="FM43" s="102"/>
      <c r="FN43" s="102"/>
      <c r="FO43" s="102"/>
      <c r="FP43" s="102"/>
      <c r="FQ43" s="102"/>
      <c r="FR43" s="102"/>
      <c r="FS43" s="102"/>
      <c r="FT43" s="102"/>
      <c r="FU43" s="102"/>
      <c r="FV43" s="102"/>
      <c r="FW43" s="102"/>
      <c r="FX43" s="102"/>
      <c r="FY43" s="102"/>
      <c r="FZ43" s="102"/>
      <c r="GA43" s="102"/>
      <c r="GB43" s="102"/>
      <c r="GC43" s="102"/>
      <c r="GD43" s="102"/>
      <c r="GE43" s="102"/>
      <c r="GF43" s="102"/>
      <c r="GG43" s="102"/>
      <c r="GH43" s="102"/>
      <c r="GI43" s="102"/>
      <c r="GJ43" s="102"/>
      <c r="GK43" s="102"/>
      <c r="GL43" s="102"/>
      <c r="GM43" s="102"/>
      <c r="GN43" s="102"/>
      <c r="GO43" s="102"/>
      <c r="GP43" s="102"/>
      <c r="GQ43" s="102"/>
      <c r="GR43" s="102"/>
      <c r="GS43" s="102"/>
      <c r="GT43" s="102"/>
      <c r="GU43" s="102"/>
      <c r="GV43" s="102"/>
      <c r="GW43" s="102"/>
      <c r="GX43" s="102"/>
      <c r="GY43" s="102"/>
      <c r="GZ43" s="102"/>
      <c r="HA43" s="102"/>
      <c r="HB43" s="102"/>
      <c r="HC43" s="102"/>
      <c r="HD43" s="102"/>
      <c r="HE43" s="102"/>
      <c r="HF43" s="102"/>
      <c r="HG43" s="102"/>
      <c r="HH43" s="102"/>
      <c r="HI43" s="102"/>
      <c r="HJ43" s="102"/>
      <c r="HK43" s="102"/>
      <c r="HL43" s="102"/>
      <c r="HM43" s="102"/>
      <c r="HN43" s="102"/>
      <c r="HO43" s="102"/>
      <c r="HP43" s="102"/>
      <c r="HQ43" s="102"/>
      <c r="HR43" s="102"/>
      <c r="HS43" s="102"/>
      <c r="HT43" s="102"/>
      <c r="HU43" s="102"/>
      <c r="HV43" s="102"/>
      <c r="HW43" s="102"/>
      <c r="HX43" s="102"/>
      <c r="HY43" s="102"/>
      <c r="HZ43" s="102"/>
      <c r="IA43" s="102"/>
      <c r="IB43" s="102"/>
      <c r="IC43" s="102"/>
      <c r="ID43" s="102"/>
      <c r="IE43" s="102"/>
      <c r="IF43" s="102"/>
      <c r="IG43" s="102"/>
      <c r="IH43" s="102"/>
      <c r="II43" s="102"/>
      <c r="IJ43" s="102"/>
      <c r="IK43" s="102"/>
      <c r="IL43" s="102"/>
      <c r="IM43" s="102"/>
      <c r="IN43" s="102"/>
      <c r="IO43" s="102"/>
      <c r="IP43" s="102"/>
      <c r="IQ43" s="102"/>
      <c r="IR43" s="102"/>
      <c r="IS43" s="102"/>
      <c r="IT43" s="102"/>
      <c r="IU43" s="102"/>
      <c r="IV43" s="102"/>
    </row>
    <row r="44" spans="1:256" ht="88.5" customHeight="1" x14ac:dyDescent="0.3">
      <c r="A44" s="553" t="s">
        <v>435</v>
      </c>
      <c r="B44" s="553"/>
      <c r="C44" s="10" t="s">
        <v>33</v>
      </c>
      <c r="D44" s="106">
        <v>192</v>
      </c>
      <c r="E44" s="106">
        <f>245+67+45</f>
        <v>357</v>
      </c>
      <c r="F44" s="106">
        <f>312+45</f>
        <v>357</v>
      </c>
      <c r="G44" s="106">
        <f t="shared" ref="G44:H44" si="0">312+45</f>
        <v>357</v>
      </c>
      <c r="H44" s="106">
        <f t="shared" si="0"/>
        <v>357</v>
      </c>
      <c r="I44" s="102"/>
      <c r="J44" s="102" t="s">
        <v>96</v>
      </c>
      <c r="K44" s="102" t="s">
        <v>96</v>
      </c>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c r="AO44" s="102"/>
      <c r="AP44" s="102"/>
      <c r="AQ44" s="102"/>
      <c r="AR44" s="102"/>
      <c r="AS44" s="102"/>
      <c r="AT44" s="102"/>
      <c r="AU44" s="102"/>
      <c r="AV44" s="102"/>
      <c r="AW44" s="102"/>
      <c r="AX44" s="102"/>
      <c r="AY44" s="102"/>
      <c r="AZ44" s="102"/>
      <c r="BA44" s="102"/>
      <c r="BB44" s="102"/>
      <c r="BC44" s="102"/>
      <c r="BD44" s="102"/>
      <c r="BE44" s="102"/>
      <c r="BF44" s="102"/>
      <c r="BG44" s="102"/>
      <c r="BH44" s="102"/>
      <c r="BI44" s="102"/>
      <c r="BJ44" s="102"/>
      <c r="BK44" s="102"/>
      <c r="BL44" s="102"/>
      <c r="BM44" s="102"/>
      <c r="BN44" s="102"/>
      <c r="BO44" s="102"/>
      <c r="BP44" s="102"/>
      <c r="BQ44" s="102"/>
      <c r="BR44" s="102"/>
      <c r="BS44" s="102"/>
      <c r="BT44" s="102"/>
      <c r="BU44" s="102"/>
      <c r="BV44" s="102"/>
      <c r="BW44" s="102"/>
      <c r="BX44" s="102"/>
      <c r="BY44" s="102"/>
      <c r="BZ44" s="102"/>
      <c r="CA44" s="102"/>
      <c r="CB44" s="102"/>
      <c r="CC44" s="102"/>
      <c r="CD44" s="102"/>
      <c r="CE44" s="102"/>
      <c r="CF44" s="102"/>
      <c r="CG44" s="102"/>
      <c r="CH44" s="102"/>
      <c r="CI44" s="102"/>
      <c r="CJ44" s="102"/>
      <c r="CK44" s="102"/>
      <c r="CL44" s="102"/>
      <c r="CM44" s="102"/>
      <c r="CN44" s="102"/>
      <c r="CO44" s="102"/>
      <c r="CP44" s="102"/>
      <c r="CQ44" s="102"/>
      <c r="CR44" s="102"/>
      <c r="CS44" s="102"/>
      <c r="CT44" s="102"/>
      <c r="CU44" s="102"/>
      <c r="CV44" s="102"/>
      <c r="CW44" s="102"/>
      <c r="CX44" s="102"/>
      <c r="CY44" s="102"/>
      <c r="CZ44" s="102"/>
      <c r="DA44" s="102"/>
      <c r="DB44" s="102"/>
      <c r="DC44" s="102"/>
      <c r="DD44" s="102"/>
      <c r="DE44" s="102"/>
      <c r="DF44" s="102"/>
      <c r="DG44" s="102"/>
      <c r="DH44" s="102"/>
      <c r="DI44" s="102"/>
      <c r="DJ44" s="102"/>
      <c r="DK44" s="102"/>
      <c r="DL44" s="102"/>
      <c r="DM44" s="102"/>
      <c r="DN44" s="102"/>
      <c r="DO44" s="102"/>
      <c r="DP44" s="102"/>
      <c r="DQ44" s="102"/>
      <c r="DR44" s="102"/>
      <c r="DS44" s="102"/>
      <c r="DT44" s="102"/>
      <c r="DU44" s="102"/>
      <c r="DV44" s="102"/>
      <c r="DW44" s="102"/>
      <c r="DX44" s="102"/>
      <c r="DY44" s="102"/>
      <c r="DZ44" s="102"/>
      <c r="EA44" s="102"/>
      <c r="EB44" s="102"/>
      <c r="EC44" s="102"/>
      <c r="ED44" s="102"/>
      <c r="EE44" s="102"/>
      <c r="EF44" s="102"/>
      <c r="EG44" s="102"/>
      <c r="EH44" s="102"/>
      <c r="EI44" s="102"/>
      <c r="EJ44" s="102"/>
      <c r="EK44" s="102"/>
      <c r="EL44" s="102"/>
      <c r="EM44" s="102"/>
      <c r="EN44" s="102"/>
      <c r="EO44" s="102"/>
      <c r="EP44" s="102"/>
      <c r="EQ44" s="102"/>
      <c r="ER44" s="102"/>
      <c r="ES44" s="102"/>
      <c r="ET44" s="102"/>
      <c r="EU44" s="102"/>
      <c r="EV44" s="102"/>
      <c r="EW44" s="102"/>
      <c r="EX44" s="102"/>
      <c r="EY44" s="102"/>
      <c r="EZ44" s="102"/>
      <c r="FA44" s="102"/>
      <c r="FB44" s="102"/>
      <c r="FC44" s="102"/>
      <c r="FD44" s="102"/>
      <c r="FE44" s="102"/>
      <c r="FF44" s="102"/>
      <c r="FG44" s="102"/>
      <c r="FH44" s="102"/>
      <c r="FI44" s="102"/>
      <c r="FJ44" s="102"/>
      <c r="FK44" s="102"/>
      <c r="FL44" s="102"/>
      <c r="FM44" s="102"/>
      <c r="FN44" s="102"/>
      <c r="FO44" s="102"/>
      <c r="FP44" s="102"/>
      <c r="FQ44" s="102"/>
      <c r="FR44" s="102"/>
      <c r="FS44" s="102"/>
      <c r="FT44" s="102"/>
      <c r="FU44" s="102"/>
      <c r="FV44" s="102"/>
      <c r="FW44" s="102"/>
      <c r="FX44" s="102"/>
      <c r="FY44" s="102"/>
      <c r="FZ44" s="102"/>
      <c r="GA44" s="102"/>
      <c r="GB44" s="102"/>
      <c r="GC44" s="102"/>
      <c r="GD44" s="102"/>
      <c r="GE44" s="102"/>
      <c r="GF44" s="102"/>
      <c r="GG44" s="102"/>
      <c r="GH44" s="102"/>
      <c r="GI44" s="102"/>
      <c r="GJ44" s="102"/>
      <c r="GK44" s="102"/>
      <c r="GL44" s="102"/>
      <c r="GM44" s="102"/>
      <c r="GN44" s="102"/>
      <c r="GO44" s="102"/>
      <c r="GP44" s="102"/>
      <c r="GQ44" s="102"/>
      <c r="GR44" s="102"/>
      <c r="GS44" s="102"/>
      <c r="GT44" s="102"/>
      <c r="GU44" s="102"/>
      <c r="GV44" s="102"/>
      <c r="GW44" s="102"/>
      <c r="GX44" s="102"/>
      <c r="GY44" s="102"/>
      <c r="GZ44" s="102"/>
      <c r="HA44" s="102"/>
      <c r="HB44" s="102"/>
      <c r="HC44" s="102"/>
      <c r="HD44" s="102"/>
      <c r="HE44" s="102"/>
      <c r="HF44" s="102"/>
      <c r="HG44" s="102"/>
      <c r="HH44" s="102"/>
      <c r="HI44" s="102"/>
      <c r="HJ44" s="102"/>
      <c r="HK44" s="102"/>
      <c r="HL44" s="102"/>
      <c r="HM44" s="102"/>
      <c r="HN44" s="102"/>
      <c r="HO44" s="102"/>
      <c r="HP44" s="102"/>
      <c r="HQ44" s="102"/>
      <c r="HR44" s="102"/>
      <c r="HS44" s="102"/>
      <c r="HT44" s="102"/>
      <c r="HU44" s="102"/>
      <c r="HV44" s="102"/>
      <c r="HW44" s="102"/>
      <c r="HX44" s="102"/>
      <c r="HY44" s="102"/>
      <c r="HZ44" s="102"/>
      <c r="IA44" s="102"/>
      <c r="IB44" s="102"/>
      <c r="IC44" s="102"/>
      <c r="ID44" s="102"/>
      <c r="IE44" s="102"/>
      <c r="IF44" s="102"/>
      <c r="IG44" s="102"/>
      <c r="IH44" s="102"/>
      <c r="II44" s="102"/>
      <c r="IJ44" s="102"/>
      <c r="IK44" s="102"/>
      <c r="IL44" s="102"/>
      <c r="IM44" s="102"/>
      <c r="IN44" s="102"/>
      <c r="IO44" s="102"/>
      <c r="IP44" s="102"/>
      <c r="IQ44" s="102"/>
      <c r="IR44" s="102"/>
      <c r="IS44" s="102"/>
      <c r="IT44" s="102"/>
      <c r="IU44" s="102"/>
      <c r="IV44" s="102"/>
    </row>
    <row r="47" spans="1:256" ht="25.95" customHeight="1" x14ac:dyDescent="0.3">
      <c r="A47" s="550" t="s">
        <v>434</v>
      </c>
      <c r="B47" s="550" t="s">
        <v>26</v>
      </c>
      <c r="C47" s="550" t="s">
        <v>461</v>
      </c>
      <c r="D47" s="550" t="s">
        <v>52</v>
      </c>
      <c r="E47" s="550" t="s">
        <v>29</v>
      </c>
      <c r="F47" s="550"/>
      <c r="G47" s="550"/>
    </row>
    <row r="48" spans="1:256" ht="49.2" customHeight="1" x14ac:dyDescent="0.3">
      <c r="A48" s="550"/>
      <c r="B48" s="550"/>
      <c r="C48" s="550"/>
      <c r="D48" s="550"/>
      <c r="E48" s="519" t="s">
        <v>53</v>
      </c>
      <c r="F48" s="519" t="s">
        <v>54</v>
      </c>
      <c r="G48" s="519" t="s">
        <v>460</v>
      </c>
    </row>
    <row r="49" spans="1:7" ht="30" customHeight="1" x14ac:dyDescent="0.3">
      <c r="A49" s="92" t="s">
        <v>44</v>
      </c>
      <c r="B49" s="31"/>
      <c r="C49" s="49">
        <v>3868</v>
      </c>
      <c r="D49" s="50">
        <f>4100-29</f>
        <v>4071</v>
      </c>
      <c r="E49" s="746">
        <v>4315</v>
      </c>
      <c r="F49" s="747">
        <v>4488</v>
      </c>
      <c r="G49" s="747">
        <v>4667</v>
      </c>
    </row>
    <row r="50" spans="1:7" ht="43.2" customHeight="1" x14ac:dyDescent="0.3">
      <c r="A50" s="95" t="s">
        <v>212</v>
      </c>
      <c r="B50" s="96" t="s">
        <v>91</v>
      </c>
      <c r="C50" s="52">
        <f>SUM(C49:C49)</f>
        <v>3868</v>
      </c>
      <c r="D50" s="52">
        <f>SUM(D49:D49)</f>
        <v>4071</v>
      </c>
      <c r="E50" s="52">
        <f>SUM(E49:E49)</f>
        <v>4315</v>
      </c>
      <c r="F50" s="52">
        <f>SUM(F49:F49)</f>
        <v>4488</v>
      </c>
      <c r="G50" s="52">
        <f>SUM(G49:G49)</f>
        <v>4667</v>
      </c>
    </row>
  </sheetData>
  <mergeCells count="34">
    <mergeCell ref="A25:K25"/>
    <mergeCell ref="F4:H9"/>
    <mergeCell ref="E10:H10"/>
    <mergeCell ref="E11:H11"/>
    <mergeCell ref="E12:H12"/>
    <mergeCell ref="E13:H13"/>
    <mergeCell ref="A17:G17"/>
    <mergeCell ref="A20:L20"/>
    <mergeCell ref="A22:L22"/>
    <mergeCell ref="A24:G24"/>
    <mergeCell ref="A21:G21"/>
    <mergeCell ref="A28:K28"/>
    <mergeCell ref="A29:L29"/>
    <mergeCell ref="A30:K30"/>
    <mergeCell ref="A31:A32"/>
    <mergeCell ref="B31:B32"/>
    <mergeCell ref="C31:C32"/>
    <mergeCell ref="D31:D32"/>
    <mergeCell ref="E31:G31"/>
    <mergeCell ref="A36:H36"/>
    <mergeCell ref="A38:K38"/>
    <mergeCell ref="A40:K40"/>
    <mergeCell ref="A41:B42"/>
    <mergeCell ref="C41:C42"/>
    <mergeCell ref="D41:D42"/>
    <mergeCell ref="E41:E42"/>
    <mergeCell ref="F41:H41"/>
    <mergeCell ref="E47:G47"/>
    <mergeCell ref="A43:B43"/>
    <mergeCell ref="A44:B44"/>
    <mergeCell ref="A47:A48"/>
    <mergeCell ref="B47:B48"/>
    <mergeCell ref="C47:C48"/>
    <mergeCell ref="D47:D48"/>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
  <sheetViews>
    <sheetView tabSelected="1" topLeftCell="A25" zoomScale="60" zoomScaleNormal="60" zoomScaleSheetLayoutView="75" workbookViewId="0">
      <selection activeCell="D34" sqref="D34"/>
    </sheetView>
  </sheetViews>
  <sheetFormatPr defaultRowHeight="13.8" x14ac:dyDescent="0.3"/>
  <cols>
    <col min="1" max="1" width="46.109375" style="53" customWidth="1"/>
    <col min="2" max="2" width="11.6640625" style="53" customWidth="1"/>
    <col min="3" max="3" width="13.88671875" style="54" customWidth="1"/>
    <col min="4" max="4" width="17.44140625" style="54" customWidth="1"/>
    <col min="5" max="5" width="18.88671875" style="54" customWidth="1"/>
    <col min="6" max="6" width="14.6640625" style="54" customWidth="1"/>
    <col min="7" max="7" width="23.33203125" style="54" customWidth="1"/>
    <col min="8" max="8" width="14.6640625" style="54" customWidth="1"/>
    <col min="9" max="9" width="11" style="56"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7.5546875" style="54" customWidth="1"/>
    <col min="264" max="264" width="14.6640625" style="54" customWidth="1"/>
    <col min="265"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7.5546875" style="54" customWidth="1"/>
    <col min="520" max="520" width="14.6640625" style="54" customWidth="1"/>
    <col min="521"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7.5546875" style="54" customWidth="1"/>
    <col min="776" max="776" width="14.6640625" style="54" customWidth="1"/>
    <col min="777"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7.5546875" style="54" customWidth="1"/>
    <col min="1032" max="1032" width="14.6640625" style="54" customWidth="1"/>
    <col min="1033"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7.5546875" style="54" customWidth="1"/>
    <col min="1288" max="1288" width="14.6640625" style="54" customWidth="1"/>
    <col min="1289"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7.5546875" style="54" customWidth="1"/>
    <col min="1544" max="1544" width="14.6640625" style="54" customWidth="1"/>
    <col min="1545"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7.5546875" style="54" customWidth="1"/>
    <col min="1800" max="1800" width="14.6640625" style="54" customWidth="1"/>
    <col min="1801"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7.5546875" style="54" customWidth="1"/>
    <col min="2056" max="2056" width="14.6640625" style="54" customWidth="1"/>
    <col min="2057"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7.5546875" style="54" customWidth="1"/>
    <col min="2312" max="2312" width="14.6640625" style="54" customWidth="1"/>
    <col min="2313"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7.5546875" style="54" customWidth="1"/>
    <col min="2568" max="2568" width="14.6640625" style="54" customWidth="1"/>
    <col min="2569"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7.5546875" style="54" customWidth="1"/>
    <col min="2824" max="2824" width="14.6640625" style="54" customWidth="1"/>
    <col min="2825"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7.5546875" style="54" customWidth="1"/>
    <col min="3080" max="3080" width="14.6640625" style="54" customWidth="1"/>
    <col min="3081"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7.5546875" style="54" customWidth="1"/>
    <col min="3336" max="3336" width="14.6640625" style="54" customWidth="1"/>
    <col min="3337"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7.5546875" style="54" customWidth="1"/>
    <col min="3592" max="3592" width="14.6640625" style="54" customWidth="1"/>
    <col min="3593"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7.5546875" style="54" customWidth="1"/>
    <col min="3848" max="3848" width="14.6640625" style="54" customWidth="1"/>
    <col min="3849"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7.5546875" style="54" customWidth="1"/>
    <col min="4104" max="4104" width="14.6640625" style="54" customWidth="1"/>
    <col min="4105"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7.5546875" style="54" customWidth="1"/>
    <col min="4360" max="4360" width="14.6640625" style="54" customWidth="1"/>
    <col min="4361"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7.5546875" style="54" customWidth="1"/>
    <col min="4616" max="4616" width="14.6640625" style="54" customWidth="1"/>
    <col min="4617"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7.5546875" style="54" customWidth="1"/>
    <col min="4872" max="4872" width="14.6640625" style="54" customWidth="1"/>
    <col min="4873"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7.5546875" style="54" customWidth="1"/>
    <col min="5128" max="5128" width="14.6640625" style="54" customWidth="1"/>
    <col min="5129"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7.5546875" style="54" customWidth="1"/>
    <col min="5384" max="5384" width="14.6640625" style="54" customWidth="1"/>
    <col min="5385"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7.5546875" style="54" customWidth="1"/>
    <col min="5640" max="5640" width="14.6640625" style="54" customWidth="1"/>
    <col min="5641"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7.5546875" style="54" customWidth="1"/>
    <col min="5896" max="5896" width="14.6640625" style="54" customWidth="1"/>
    <col min="5897"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7.5546875" style="54" customWidth="1"/>
    <col min="6152" max="6152" width="14.6640625" style="54" customWidth="1"/>
    <col min="6153"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7.5546875" style="54" customWidth="1"/>
    <col min="6408" max="6408" width="14.6640625" style="54" customWidth="1"/>
    <col min="6409"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7.5546875" style="54" customWidth="1"/>
    <col min="6664" max="6664" width="14.6640625" style="54" customWidth="1"/>
    <col min="6665"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7.5546875" style="54" customWidth="1"/>
    <col min="6920" max="6920" width="14.6640625" style="54" customWidth="1"/>
    <col min="6921"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7.5546875" style="54" customWidth="1"/>
    <col min="7176" max="7176" width="14.6640625" style="54" customWidth="1"/>
    <col min="7177"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7.5546875" style="54" customWidth="1"/>
    <col min="7432" max="7432" width="14.6640625" style="54" customWidth="1"/>
    <col min="7433"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7.5546875" style="54" customWidth="1"/>
    <col min="7688" max="7688" width="14.6640625" style="54" customWidth="1"/>
    <col min="7689"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7.5546875" style="54" customWidth="1"/>
    <col min="7944" max="7944" width="14.6640625" style="54" customWidth="1"/>
    <col min="7945"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7.5546875" style="54" customWidth="1"/>
    <col min="8200" max="8200" width="14.6640625" style="54" customWidth="1"/>
    <col min="8201"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7.5546875" style="54" customWidth="1"/>
    <col min="8456" max="8456" width="14.6640625" style="54" customWidth="1"/>
    <col min="8457"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7.5546875" style="54" customWidth="1"/>
    <col min="8712" max="8712" width="14.6640625" style="54" customWidth="1"/>
    <col min="8713"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7.5546875" style="54" customWidth="1"/>
    <col min="8968" max="8968" width="14.6640625" style="54" customWidth="1"/>
    <col min="8969"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7.5546875" style="54" customWidth="1"/>
    <col min="9224" max="9224" width="14.6640625" style="54" customWidth="1"/>
    <col min="9225"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7.5546875" style="54" customWidth="1"/>
    <col min="9480" max="9480" width="14.6640625" style="54" customWidth="1"/>
    <col min="9481"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7.5546875" style="54" customWidth="1"/>
    <col min="9736" max="9736" width="14.6640625" style="54" customWidth="1"/>
    <col min="9737"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7.5546875" style="54" customWidth="1"/>
    <col min="9992" max="9992" width="14.6640625" style="54" customWidth="1"/>
    <col min="9993"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7.5546875" style="54" customWidth="1"/>
    <col min="10248" max="10248" width="14.6640625" style="54" customWidth="1"/>
    <col min="10249"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7.5546875" style="54" customWidth="1"/>
    <col min="10504" max="10504" width="14.6640625" style="54" customWidth="1"/>
    <col min="10505"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7.5546875" style="54" customWidth="1"/>
    <col min="10760" max="10760" width="14.6640625" style="54" customWidth="1"/>
    <col min="10761"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7.5546875" style="54" customWidth="1"/>
    <col min="11016" max="11016" width="14.6640625" style="54" customWidth="1"/>
    <col min="11017"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7.5546875" style="54" customWidth="1"/>
    <col min="11272" max="11272" width="14.6640625" style="54" customWidth="1"/>
    <col min="11273"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7.5546875" style="54" customWidth="1"/>
    <col min="11528" max="11528" width="14.6640625" style="54" customWidth="1"/>
    <col min="11529"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7.5546875" style="54" customWidth="1"/>
    <col min="11784" max="11784" width="14.6640625" style="54" customWidth="1"/>
    <col min="11785"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7.5546875" style="54" customWidth="1"/>
    <col min="12040" max="12040" width="14.6640625" style="54" customWidth="1"/>
    <col min="12041"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7.5546875" style="54" customWidth="1"/>
    <col min="12296" max="12296" width="14.6640625" style="54" customWidth="1"/>
    <col min="12297"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7.5546875" style="54" customWidth="1"/>
    <col min="12552" max="12552" width="14.6640625" style="54" customWidth="1"/>
    <col min="12553"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7.5546875" style="54" customWidth="1"/>
    <col min="12808" max="12808" width="14.6640625" style="54" customWidth="1"/>
    <col min="12809"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7.5546875" style="54" customWidth="1"/>
    <col min="13064" max="13064" width="14.6640625" style="54" customWidth="1"/>
    <col min="13065"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7.5546875" style="54" customWidth="1"/>
    <col min="13320" max="13320" width="14.6640625" style="54" customWidth="1"/>
    <col min="13321"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7.5546875" style="54" customWidth="1"/>
    <col min="13576" max="13576" width="14.6640625" style="54" customWidth="1"/>
    <col min="13577"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7.5546875" style="54" customWidth="1"/>
    <col min="13832" max="13832" width="14.6640625" style="54" customWidth="1"/>
    <col min="13833"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7.5546875" style="54" customWidth="1"/>
    <col min="14088" max="14088" width="14.6640625" style="54" customWidth="1"/>
    <col min="14089"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7.5546875" style="54" customWidth="1"/>
    <col min="14344" max="14344" width="14.6640625" style="54" customWidth="1"/>
    <col min="14345"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7.5546875" style="54" customWidth="1"/>
    <col min="14600" max="14600" width="14.6640625" style="54" customWidth="1"/>
    <col min="14601"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7.5546875" style="54" customWidth="1"/>
    <col min="14856" max="14856" width="14.6640625" style="54" customWidth="1"/>
    <col min="14857"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7.5546875" style="54" customWidth="1"/>
    <col min="15112" max="15112" width="14.6640625" style="54" customWidth="1"/>
    <col min="15113"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7.5546875" style="54" customWidth="1"/>
    <col min="15368" max="15368" width="14.6640625" style="54" customWidth="1"/>
    <col min="15369"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7.5546875" style="54" customWidth="1"/>
    <col min="15624" max="15624" width="14.6640625" style="54" customWidth="1"/>
    <col min="15625"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7.5546875" style="54" customWidth="1"/>
    <col min="15880" max="15880" width="14.6640625" style="54" customWidth="1"/>
    <col min="15881"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7.5546875" style="54" customWidth="1"/>
    <col min="16136" max="16136" width="14.6640625" style="54" customWidth="1"/>
    <col min="16137"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8" hidden="1" customHeight="1" x14ac:dyDescent="0.3">
      <c r="F1" s="570"/>
      <c r="G1" s="570"/>
      <c r="H1" s="570"/>
    </row>
    <row r="2" spans="1:256" ht="18" hidden="1" customHeight="1" x14ac:dyDescent="0.3">
      <c r="F2" s="570"/>
      <c r="G2" s="570"/>
      <c r="H2" s="570"/>
    </row>
    <row r="3" spans="1:256" ht="18" hidden="1" customHeight="1" x14ac:dyDescent="0.3">
      <c r="F3" s="570"/>
      <c r="G3" s="570"/>
      <c r="H3" s="570"/>
    </row>
    <row r="4" spans="1:256" ht="18" customHeight="1" x14ac:dyDescent="0.3">
      <c r="F4" s="107"/>
      <c r="G4" s="570" t="s">
        <v>81</v>
      </c>
      <c r="H4" s="570"/>
      <c r="I4" s="570"/>
    </row>
    <row r="5" spans="1:256" ht="18" customHeight="1" x14ac:dyDescent="0.3">
      <c r="F5" s="107"/>
      <c r="G5" s="570"/>
      <c r="H5" s="570"/>
      <c r="I5" s="570"/>
    </row>
    <row r="6" spans="1:256" ht="18" customHeight="1" x14ac:dyDescent="0.3">
      <c r="F6" s="107"/>
      <c r="G6" s="570"/>
      <c r="H6" s="570"/>
      <c r="I6" s="570"/>
    </row>
    <row r="7" spans="1:256" ht="18" customHeight="1" x14ac:dyDescent="0.3">
      <c r="F7" s="107"/>
      <c r="G7" s="570"/>
      <c r="H7" s="570"/>
      <c r="I7" s="570"/>
    </row>
    <row r="8" spans="1:256" s="69" customFormat="1" ht="19.2" customHeight="1" x14ac:dyDescent="0.4">
      <c r="A8" s="60"/>
      <c r="B8" s="108"/>
      <c r="C8" s="109"/>
      <c r="D8" s="109"/>
      <c r="E8" s="109"/>
      <c r="F8" s="107"/>
      <c r="G8" s="107"/>
      <c r="H8" s="107"/>
      <c r="I8" s="110"/>
      <c r="J8" s="109"/>
      <c r="K8" s="109"/>
      <c r="L8" s="109"/>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c r="IR8" s="68"/>
      <c r="IS8" s="68"/>
      <c r="IT8" s="68"/>
      <c r="IU8" s="68"/>
      <c r="IV8" s="68"/>
    </row>
    <row r="9" spans="1:256" s="69" customFormat="1" ht="19.2" customHeight="1" x14ac:dyDescent="0.4">
      <c r="A9" s="111"/>
      <c r="B9" s="111"/>
      <c r="C9" s="111"/>
      <c r="D9" s="561"/>
      <c r="E9" s="561"/>
      <c r="F9" s="561"/>
      <c r="G9" s="561"/>
      <c r="H9" s="62"/>
      <c r="I9" s="62"/>
      <c r="J9" s="62"/>
      <c r="K9" s="62"/>
      <c r="L9" s="62"/>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c r="IL9" s="68"/>
      <c r="IM9" s="68"/>
      <c r="IN9" s="68"/>
      <c r="IO9" s="68"/>
      <c r="IP9" s="68"/>
      <c r="IQ9" s="68"/>
      <c r="IR9" s="68"/>
      <c r="IS9" s="68"/>
      <c r="IT9" s="68"/>
      <c r="IU9" s="68"/>
      <c r="IV9" s="68"/>
    </row>
    <row r="10" spans="1:256" s="69" customFormat="1" ht="19.2" customHeight="1" x14ac:dyDescent="0.4">
      <c r="A10" s="111"/>
      <c r="B10" s="111"/>
      <c r="C10" s="111"/>
      <c r="D10" s="562" t="s">
        <v>263</v>
      </c>
      <c r="E10" s="562"/>
      <c r="F10" s="562"/>
      <c r="G10" s="562"/>
      <c r="H10" s="64"/>
      <c r="I10" s="64"/>
      <c r="J10" s="64"/>
      <c r="K10" s="64"/>
      <c r="L10" s="64"/>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c r="IR10" s="68"/>
      <c r="IS10" s="68"/>
      <c r="IT10" s="68"/>
      <c r="IU10" s="68"/>
      <c r="IV10" s="68"/>
    </row>
    <row r="11" spans="1:256" s="69" customFormat="1" ht="31.5" customHeight="1" x14ac:dyDescent="0.4">
      <c r="A11" s="111"/>
      <c r="B11" s="111"/>
      <c r="C11" s="111"/>
      <c r="D11" s="563" t="s">
        <v>97</v>
      </c>
      <c r="E11" s="562"/>
      <c r="F11" s="562"/>
      <c r="G11" s="562"/>
      <c r="H11" s="62"/>
      <c r="I11" s="62"/>
      <c r="J11" s="62"/>
      <c r="K11" s="62"/>
      <c r="L11" s="62"/>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row>
    <row r="12" spans="1:256" s="69" customFormat="1" ht="19.2" customHeight="1" x14ac:dyDescent="0.4">
      <c r="A12" s="112"/>
      <c r="B12" s="112"/>
      <c r="C12" s="112"/>
      <c r="D12" s="561" t="s">
        <v>98</v>
      </c>
      <c r="E12" s="561"/>
      <c r="F12" s="561"/>
      <c r="G12" s="561"/>
      <c r="H12" s="62"/>
      <c r="I12" s="62"/>
      <c r="J12" s="62"/>
      <c r="K12" s="62"/>
      <c r="L12" s="62"/>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c r="IU12" s="68"/>
      <c r="IV12" s="68"/>
    </row>
    <row r="13" spans="1:256" s="69" customFormat="1" ht="19.2" customHeight="1" x14ac:dyDescent="0.4">
      <c r="A13" s="112"/>
      <c r="B13" s="112"/>
      <c r="C13" s="112"/>
      <c r="D13" s="113"/>
      <c r="E13" s="113"/>
      <c r="F13" s="113"/>
      <c r="G13" s="113"/>
      <c r="H13" s="113"/>
      <c r="I13" s="114"/>
      <c r="J13" s="114"/>
      <c r="K13" s="114"/>
      <c r="L13" s="114"/>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c r="IL13" s="68"/>
      <c r="IM13" s="68"/>
      <c r="IN13" s="68"/>
      <c r="IO13" s="68"/>
      <c r="IP13" s="68"/>
      <c r="IQ13" s="68"/>
      <c r="IR13" s="68"/>
      <c r="IS13" s="68"/>
      <c r="IT13" s="68"/>
      <c r="IU13" s="68"/>
      <c r="IV13" s="68"/>
    </row>
    <row r="14" spans="1:256" s="69" customFormat="1" ht="22.2" customHeight="1" x14ac:dyDescent="0.4">
      <c r="A14" s="70"/>
      <c r="B14" s="70"/>
      <c r="C14" s="70"/>
      <c r="D14" s="70"/>
      <c r="E14" s="70"/>
      <c r="F14" s="71"/>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c r="IR14" s="70"/>
      <c r="IS14" s="70"/>
      <c r="IT14" s="70"/>
      <c r="IU14" s="70"/>
      <c r="IV14" s="70"/>
    </row>
    <row r="15" spans="1:256" s="69" customFormat="1" ht="21" customHeight="1" x14ac:dyDescent="0.4">
      <c r="A15" s="72"/>
      <c r="B15" s="72"/>
      <c r="D15" s="73" t="s">
        <v>318</v>
      </c>
      <c r="E15" s="73"/>
      <c r="F15" s="73"/>
      <c r="G15" s="73"/>
      <c r="H15" s="73"/>
      <c r="I15" s="74"/>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c r="IR15" s="72"/>
      <c r="IS15" s="72"/>
      <c r="IT15" s="72"/>
      <c r="IU15" s="72"/>
      <c r="IV15" s="72"/>
    </row>
    <row r="16" spans="1:256" s="69" customFormat="1" ht="22.2" customHeight="1" x14ac:dyDescent="0.4">
      <c r="A16" s="565" t="s">
        <v>401</v>
      </c>
      <c r="B16" s="565"/>
      <c r="C16" s="565"/>
      <c r="D16" s="565"/>
      <c r="E16" s="565"/>
      <c r="F16" s="565"/>
      <c r="G16" s="565"/>
      <c r="H16" s="75"/>
      <c r="I16" s="74"/>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row>
    <row r="17" spans="1:256" s="69" customFormat="1" ht="22.95" customHeight="1" x14ac:dyDescent="0.4">
      <c r="A17" s="72"/>
      <c r="D17" s="73" t="s">
        <v>267</v>
      </c>
      <c r="F17" s="76"/>
      <c r="G17" s="76"/>
      <c r="H17" s="76"/>
      <c r="I17" s="74"/>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c r="IR17" s="72"/>
      <c r="IS17" s="72"/>
      <c r="IT17" s="72"/>
      <c r="IU17" s="72"/>
      <c r="IV17" s="72"/>
    </row>
    <row r="18" spans="1:256" s="69" customFormat="1" ht="18.75" customHeight="1" x14ac:dyDescent="0.4">
      <c r="A18" s="72"/>
      <c r="B18" s="73"/>
      <c r="C18" s="73"/>
      <c r="D18" s="571" t="s">
        <v>83</v>
      </c>
      <c r="E18" s="571"/>
      <c r="F18" s="571"/>
      <c r="G18" s="571"/>
      <c r="H18" s="73"/>
      <c r="I18" s="74"/>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c r="IR18" s="72"/>
      <c r="IS18" s="72"/>
      <c r="IT18" s="72"/>
      <c r="IU18" s="72"/>
      <c r="IV18" s="72"/>
    </row>
    <row r="19" spans="1:256" s="69" customFormat="1" ht="51.6" customHeight="1" x14ac:dyDescent="0.4">
      <c r="A19" s="554" t="s">
        <v>402</v>
      </c>
      <c r="B19" s="554"/>
      <c r="C19" s="554"/>
      <c r="D19" s="554"/>
      <c r="E19" s="554"/>
      <c r="F19" s="554"/>
      <c r="G19" s="554"/>
      <c r="H19" s="554"/>
      <c r="I19" s="554"/>
      <c r="J19" s="554"/>
      <c r="K19" s="554"/>
      <c r="L19" s="554"/>
      <c r="M19" s="77"/>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row>
    <row r="20" spans="1:256" s="69" customFormat="1" ht="60" customHeight="1" x14ac:dyDescent="0.4">
      <c r="A20" s="538" t="s">
        <v>269</v>
      </c>
      <c r="B20" s="539"/>
      <c r="C20" s="539"/>
      <c r="D20" s="539"/>
      <c r="E20" s="539"/>
      <c r="F20" s="539"/>
      <c r="G20" s="539"/>
      <c r="H20" s="80"/>
      <c r="I20" s="81"/>
      <c r="J20" s="80"/>
      <c r="K20" s="80"/>
      <c r="L20" s="80"/>
      <c r="M20" s="80"/>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c r="IU20" s="78"/>
      <c r="IV20" s="78"/>
    </row>
    <row r="21" spans="1:256" s="116" customFormat="1" ht="153.75" customHeight="1" x14ac:dyDescent="0.3">
      <c r="A21" s="572" t="s">
        <v>403</v>
      </c>
      <c r="B21" s="572"/>
      <c r="C21" s="572"/>
      <c r="D21" s="572"/>
      <c r="E21" s="572"/>
      <c r="F21" s="572"/>
      <c r="G21" s="572"/>
      <c r="H21" s="572"/>
      <c r="I21" s="572"/>
      <c r="J21" s="572"/>
      <c r="K21" s="572"/>
      <c r="L21" s="572"/>
      <c r="M21" s="115"/>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c r="IR21" s="72"/>
      <c r="IS21" s="72"/>
      <c r="IT21" s="72"/>
      <c r="IU21" s="72"/>
      <c r="IV21" s="72"/>
    </row>
    <row r="22" spans="1:256" s="69" customFormat="1" ht="24.6" customHeight="1" x14ac:dyDescent="0.4">
      <c r="A22" s="84" t="s">
        <v>84</v>
      </c>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c r="HI22" s="85"/>
      <c r="HJ22" s="85"/>
      <c r="HK22" s="85"/>
      <c r="HL22" s="85"/>
      <c r="HM22" s="85"/>
      <c r="HN22" s="85"/>
      <c r="HO22" s="85"/>
      <c r="HP22" s="85"/>
      <c r="HQ22" s="85"/>
      <c r="HR22" s="85"/>
      <c r="HS22" s="85"/>
      <c r="HT22" s="85"/>
      <c r="HU22" s="85"/>
      <c r="HV22" s="85"/>
      <c r="HW22" s="85"/>
      <c r="HX22" s="85"/>
      <c r="HY22" s="85"/>
      <c r="HZ22" s="85"/>
      <c r="IA22" s="85"/>
      <c r="IB22" s="85"/>
      <c r="IC22" s="85"/>
      <c r="ID22" s="85"/>
      <c r="IE22" s="85"/>
      <c r="IF22" s="85"/>
      <c r="IG22" s="85"/>
      <c r="IH22" s="85"/>
      <c r="II22" s="85"/>
      <c r="IJ22" s="85"/>
      <c r="IK22" s="85"/>
      <c r="IL22" s="85"/>
      <c r="IM22" s="85"/>
      <c r="IN22" s="85"/>
      <c r="IO22" s="85"/>
      <c r="IP22" s="85"/>
      <c r="IQ22" s="85"/>
      <c r="IR22" s="85"/>
      <c r="IS22" s="85"/>
      <c r="IT22" s="85"/>
      <c r="IU22" s="85"/>
      <c r="IV22" s="85"/>
    </row>
    <row r="23" spans="1:256" s="69" customFormat="1" ht="22.95" customHeight="1" x14ac:dyDescent="0.4">
      <c r="A23" s="567" t="s">
        <v>404</v>
      </c>
      <c r="B23" s="567"/>
      <c r="C23" s="567"/>
      <c r="D23" s="567"/>
      <c r="E23" s="567"/>
      <c r="F23" s="567"/>
      <c r="G23" s="567"/>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c r="HI23" s="85"/>
      <c r="HJ23" s="85"/>
      <c r="HK23" s="85"/>
      <c r="HL23" s="85"/>
      <c r="HM23" s="85"/>
      <c r="HN23" s="85"/>
      <c r="HO23" s="85"/>
      <c r="HP23" s="85"/>
      <c r="HQ23" s="85"/>
      <c r="HR23" s="85"/>
      <c r="HS23" s="85"/>
      <c r="HT23" s="85"/>
      <c r="HU23" s="85"/>
      <c r="HV23" s="85"/>
      <c r="HW23" s="85"/>
      <c r="HX23" s="85"/>
      <c r="HY23" s="85"/>
      <c r="HZ23" s="85"/>
      <c r="IA23" s="85"/>
      <c r="IB23" s="85"/>
      <c r="IC23" s="85"/>
      <c r="ID23" s="85"/>
      <c r="IE23" s="85"/>
      <c r="IF23" s="85"/>
      <c r="IG23" s="85"/>
      <c r="IH23" s="85"/>
      <c r="II23" s="85"/>
      <c r="IJ23" s="85"/>
      <c r="IK23" s="85"/>
      <c r="IL23" s="85"/>
      <c r="IM23" s="85"/>
      <c r="IN23" s="85"/>
      <c r="IO23" s="85"/>
      <c r="IP23" s="85"/>
      <c r="IQ23" s="85"/>
      <c r="IR23" s="85"/>
      <c r="IS23" s="85"/>
      <c r="IT23" s="85"/>
      <c r="IU23" s="85"/>
      <c r="IV23" s="85"/>
    </row>
    <row r="24" spans="1:256" s="69" customFormat="1" ht="25.95" customHeight="1" x14ac:dyDescent="0.4">
      <c r="A24" s="555" t="s">
        <v>298</v>
      </c>
      <c r="B24" s="555"/>
      <c r="C24" s="555"/>
      <c r="D24" s="555"/>
      <c r="E24" s="555"/>
      <c r="F24" s="555"/>
      <c r="G24" s="555"/>
      <c r="H24" s="555"/>
      <c r="I24" s="555"/>
      <c r="J24" s="555"/>
      <c r="K24" s="55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c r="GH24" s="85"/>
      <c r="GI24" s="85"/>
      <c r="GJ24" s="85"/>
      <c r="GK24" s="85"/>
      <c r="GL24" s="85"/>
      <c r="GM24" s="85"/>
      <c r="GN24" s="85"/>
      <c r="GO24" s="85"/>
      <c r="GP24" s="85"/>
      <c r="GQ24" s="85"/>
      <c r="GR24" s="85"/>
      <c r="GS24" s="85"/>
      <c r="GT24" s="85"/>
      <c r="GU24" s="85"/>
      <c r="GV24" s="85"/>
      <c r="GW24" s="85"/>
      <c r="GX24" s="85"/>
      <c r="GY24" s="85"/>
      <c r="GZ24" s="85"/>
      <c r="HA24" s="85"/>
      <c r="HB24" s="85"/>
      <c r="HC24" s="85"/>
      <c r="HD24" s="85"/>
      <c r="HE24" s="85"/>
      <c r="HF24" s="85"/>
      <c r="HG24" s="85"/>
      <c r="HH24" s="85"/>
      <c r="HI24" s="85"/>
      <c r="HJ24" s="85"/>
      <c r="HK24" s="85"/>
      <c r="HL24" s="85"/>
      <c r="HM24" s="85"/>
      <c r="HN24" s="85"/>
      <c r="HO24" s="85"/>
      <c r="HP24" s="85"/>
      <c r="HQ24" s="85"/>
      <c r="HR24" s="85"/>
      <c r="HS24" s="85"/>
      <c r="HT24" s="85"/>
      <c r="HU24" s="85"/>
      <c r="HV24" s="85"/>
      <c r="HW24" s="85"/>
      <c r="HX24" s="85"/>
      <c r="HY24" s="85"/>
      <c r="HZ24" s="85"/>
      <c r="IA24" s="85"/>
      <c r="IB24" s="85"/>
      <c r="IC24" s="85"/>
      <c r="ID24" s="85"/>
      <c r="IE24" s="85"/>
      <c r="IF24" s="85"/>
      <c r="IG24" s="85"/>
      <c r="IH24" s="85"/>
      <c r="II24" s="85"/>
      <c r="IJ24" s="85"/>
      <c r="IK24" s="85"/>
      <c r="IL24" s="85"/>
      <c r="IM24" s="85"/>
      <c r="IN24" s="85"/>
      <c r="IO24" s="85"/>
      <c r="IP24" s="85"/>
      <c r="IQ24" s="85"/>
      <c r="IR24" s="85"/>
      <c r="IS24" s="85"/>
      <c r="IT24" s="85"/>
      <c r="IU24" s="85"/>
      <c r="IV24" s="85"/>
    </row>
    <row r="25" spans="1:256" s="69" customFormat="1" ht="21.75" customHeight="1" x14ac:dyDescent="0.4">
      <c r="A25" s="70" t="s">
        <v>405</v>
      </c>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c r="HI25" s="85"/>
      <c r="HJ25" s="85"/>
      <c r="HK25" s="85"/>
      <c r="HL25" s="85"/>
      <c r="HM25" s="85"/>
      <c r="HN25" s="85"/>
      <c r="HO25" s="85"/>
      <c r="HP25" s="85"/>
      <c r="HQ25" s="85"/>
      <c r="HR25" s="85"/>
      <c r="HS25" s="85"/>
      <c r="HT25" s="85"/>
      <c r="HU25" s="85"/>
      <c r="HV25" s="85"/>
      <c r="HW25" s="85"/>
      <c r="HX25" s="85"/>
      <c r="HY25" s="85"/>
      <c r="HZ25" s="85"/>
      <c r="IA25" s="85"/>
      <c r="IB25" s="85"/>
      <c r="IC25" s="85"/>
      <c r="ID25" s="85"/>
      <c r="IE25" s="85"/>
      <c r="IF25" s="85"/>
      <c r="IG25" s="85"/>
      <c r="IH25" s="85"/>
      <c r="II25" s="85"/>
      <c r="IJ25" s="85"/>
      <c r="IK25" s="85"/>
      <c r="IL25" s="85"/>
      <c r="IM25" s="85"/>
      <c r="IN25" s="85"/>
      <c r="IO25" s="85"/>
      <c r="IP25" s="85"/>
      <c r="IQ25" s="85"/>
      <c r="IR25" s="85"/>
      <c r="IS25" s="85"/>
      <c r="IT25" s="85"/>
      <c r="IU25" s="85"/>
      <c r="IV25" s="85"/>
    </row>
    <row r="26" spans="1:256" s="69" customFormat="1" ht="29.4" customHeight="1" x14ac:dyDescent="0.4">
      <c r="A26" s="70" t="s">
        <v>85</v>
      </c>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c r="GH26" s="85"/>
      <c r="GI26" s="85"/>
      <c r="GJ26" s="85"/>
      <c r="GK26" s="85"/>
      <c r="GL26" s="85"/>
      <c r="GM26" s="85"/>
      <c r="GN26" s="85"/>
      <c r="GO26" s="85"/>
      <c r="GP26" s="85"/>
      <c r="GQ26" s="85"/>
      <c r="GR26" s="85"/>
      <c r="GS26" s="85"/>
      <c r="GT26" s="85"/>
      <c r="GU26" s="85"/>
      <c r="GV26" s="85"/>
      <c r="GW26" s="85"/>
      <c r="GX26" s="85"/>
      <c r="GY26" s="85"/>
      <c r="GZ26" s="85"/>
      <c r="HA26" s="85"/>
      <c r="HB26" s="85"/>
      <c r="HC26" s="85"/>
      <c r="HD26" s="85"/>
      <c r="HE26" s="85"/>
      <c r="HF26" s="85"/>
      <c r="HG26" s="85"/>
      <c r="HH26" s="85"/>
      <c r="HI26" s="85"/>
      <c r="HJ26" s="85"/>
      <c r="HK26" s="85"/>
      <c r="HL26" s="85"/>
      <c r="HM26" s="85"/>
      <c r="HN26" s="85"/>
      <c r="HO26" s="85"/>
      <c r="HP26" s="85"/>
      <c r="HQ26" s="85"/>
      <c r="HR26" s="85"/>
      <c r="HS26" s="85"/>
      <c r="HT26" s="85"/>
      <c r="HU26" s="85"/>
      <c r="HV26" s="85"/>
      <c r="HW26" s="85"/>
      <c r="HX26" s="85"/>
      <c r="HY26" s="85"/>
      <c r="HZ26" s="85"/>
      <c r="IA26" s="85"/>
      <c r="IB26" s="85"/>
      <c r="IC26" s="85"/>
      <c r="ID26" s="85"/>
      <c r="IE26" s="85"/>
      <c r="IF26" s="85"/>
      <c r="IG26" s="85"/>
      <c r="IH26" s="85"/>
      <c r="II26" s="85"/>
      <c r="IJ26" s="85"/>
      <c r="IK26" s="85"/>
      <c r="IL26" s="85"/>
      <c r="IM26" s="85"/>
      <c r="IN26" s="85"/>
      <c r="IO26" s="85"/>
      <c r="IP26" s="85"/>
      <c r="IQ26" s="85"/>
      <c r="IR26" s="85"/>
      <c r="IS26" s="85"/>
      <c r="IT26" s="85"/>
      <c r="IU26" s="85"/>
      <c r="IV26" s="85"/>
    </row>
    <row r="27" spans="1:256" s="69" customFormat="1" ht="37.200000000000003" customHeight="1" x14ac:dyDescent="0.4">
      <c r="A27" s="556" t="s">
        <v>406</v>
      </c>
      <c r="B27" s="556"/>
      <c r="C27" s="556"/>
      <c r="D27" s="556"/>
      <c r="E27" s="556"/>
      <c r="F27" s="556"/>
      <c r="G27" s="556"/>
      <c r="H27" s="556"/>
      <c r="I27" s="556"/>
      <c r="J27" s="556"/>
      <c r="K27" s="556"/>
      <c r="L27" s="86"/>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c r="IR27" s="72"/>
      <c r="IS27" s="72"/>
      <c r="IT27" s="72"/>
      <c r="IU27" s="72"/>
      <c r="IV27" s="72"/>
    </row>
    <row r="28" spans="1:256" s="69" customFormat="1" ht="29.4" customHeight="1" x14ac:dyDescent="0.4">
      <c r="A28" s="558" t="s">
        <v>407</v>
      </c>
      <c r="B28" s="558"/>
      <c r="C28" s="558"/>
      <c r="D28" s="558"/>
      <c r="E28" s="558"/>
      <c r="F28" s="558"/>
      <c r="G28" s="558"/>
      <c r="H28" s="558"/>
      <c r="I28" s="558"/>
      <c r="J28" s="558"/>
      <c r="K28" s="558"/>
      <c r="L28" s="558"/>
      <c r="M28" s="87"/>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c r="EY28" s="88"/>
      <c r="EZ28" s="88"/>
      <c r="FA28" s="88"/>
      <c r="FB28" s="88"/>
      <c r="FC28" s="88"/>
      <c r="FD28" s="88"/>
      <c r="FE28" s="88"/>
      <c r="FF28" s="88"/>
      <c r="FG28" s="88"/>
      <c r="FH28" s="88"/>
      <c r="FI28" s="88"/>
      <c r="FJ28" s="88"/>
      <c r="FK28" s="88"/>
      <c r="FL28" s="88"/>
      <c r="FM28" s="88"/>
      <c r="FN28" s="88"/>
      <c r="FO28" s="88"/>
      <c r="FP28" s="88"/>
      <c r="FQ28" s="88"/>
      <c r="FR28" s="88"/>
      <c r="FS28" s="88"/>
      <c r="FT28" s="88"/>
      <c r="FU28" s="88"/>
      <c r="FV28" s="88"/>
      <c r="FW28" s="88"/>
      <c r="FX28" s="88"/>
      <c r="FY28" s="88"/>
      <c r="FZ28" s="88"/>
      <c r="GA28" s="88"/>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c r="HA28" s="88"/>
      <c r="HB28" s="88"/>
      <c r="HC28" s="88"/>
      <c r="HD28" s="88"/>
      <c r="HE28" s="88"/>
      <c r="HF28" s="88"/>
      <c r="HG28" s="88"/>
      <c r="HH28" s="88"/>
      <c r="HI28" s="88"/>
      <c r="HJ28" s="88"/>
      <c r="HK28" s="88"/>
      <c r="HL28" s="88"/>
      <c r="HM28" s="88"/>
      <c r="HN28" s="88"/>
      <c r="HO28" s="88"/>
      <c r="HP28" s="88"/>
      <c r="HQ28" s="88"/>
      <c r="HR28" s="88"/>
      <c r="HS28" s="88"/>
      <c r="HT28" s="88"/>
      <c r="HU28" s="88"/>
      <c r="HV28" s="88"/>
      <c r="HW28" s="88"/>
      <c r="HX28" s="88"/>
      <c r="HY28" s="88"/>
      <c r="HZ28" s="88"/>
      <c r="IA28" s="88"/>
      <c r="IB28" s="88"/>
      <c r="IC28" s="88"/>
      <c r="ID28" s="88"/>
      <c r="IE28" s="88"/>
      <c r="IF28" s="88"/>
      <c r="IG28" s="88"/>
      <c r="IH28" s="88"/>
      <c r="II28" s="88"/>
      <c r="IJ28" s="88"/>
      <c r="IK28" s="88"/>
      <c r="IL28" s="88"/>
      <c r="IM28" s="88"/>
      <c r="IN28" s="88"/>
      <c r="IO28" s="88"/>
      <c r="IP28" s="88"/>
      <c r="IQ28" s="88"/>
      <c r="IR28" s="88"/>
      <c r="IS28" s="88"/>
      <c r="IT28" s="88"/>
      <c r="IU28" s="88"/>
      <c r="IV28" s="88"/>
    </row>
    <row r="29" spans="1:256" ht="46.95" customHeight="1" x14ac:dyDescent="0.3">
      <c r="A29" s="556" t="s">
        <v>408</v>
      </c>
      <c r="B29" s="556"/>
      <c r="C29" s="556"/>
      <c r="D29" s="556"/>
      <c r="E29" s="556"/>
      <c r="F29" s="556"/>
      <c r="G29" s="556"/>
      <c r="H29" s="556"/>
      <c r="I29" s="556"/>
      <c r="J29" s="556"/>
      <c r="K29" s="556"/>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c r="IO29" s="72"/>
      <c r="IP29" s="72"/>
      <c r="IQ29" s="72"/>
      <c r="IR29" s="72"/>
      <c r="IS29" s="72"/>
      <c r="IT29" s="72"/>
      <c r="IU29" s="72"/>
      <c r="IV29" s="72"/>
    </row>
    <row r="30" spans="1:256" s="91" customFormat="1" ht="73.5" customHeight="1" x14ac:dyDescent="0.3">
      <c r="A30" s="550" t="s">
        <v>409</v>
      </c>
      <c r="B30" s="550" t="s">
        <v>26</v>
      </c>
      <c r="C30" s="550" t="s">
        <v>89</v>
      </c>
      <c r="D30" s="550" t="s">
        <v>459</v>
      </c>
      <c r="E30" s="550" t="s">
        <v>29</v>
      </c>
      <c r="F30" s="550"/>
      <c r="G30" s="550"/>
      <c r="H30" s="89"/>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c r="IT30" s="90"/>
      <c r="IU30" s="90"/>
      <c r="IV30" s="90"/>
    </row>
    <row r="31" spans="1:256" ht="31.2" customHeight="1" x14ac:dyDescent="0.3">
      <c r="A31" s="550"/>
      <c r="B31" s="550"/>
      <c r="C31" s="550"/>
      <c r="D31" s="550"/>
      <c r="E31" s="519" t="s">
        <v>53</v>
      </c>
      <c r="F31" s="519" t="s">
        <v>54</v>
      </c>
      <c r="G31" s="519" t="s">
        <v>460</v>
      </c>
      <c r="H31" s="77"/>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5"/>
      <c r="II31" s="85"/>
      <c r="IJ31" s="85"/>
      <c r="IK31" s="85"/>
      <c r="IL31" s="85"/>
      <c r="IM31" s="85"/>
      <c r="IN31" s="85"/>
      <c r="IO31" s="85"/>
      <c r="IP31" s="85"/>
      <c r="IQ31" s="85"/>
      <c r="IR31" s="85"/>
      <c r="IS31" s="85"/>
      <c r="IT31" s="85"/>
      <c r="IU31" s="85"/>
      <c r="IV31" s="85"/>
    </row>
    <row r="32" spans="1:256" ht="58.2" customHeight="1" x14ac:dyDescent="0.3">
      <c r="A32" s="822" t="s">
        <v>482</v>
      </c>
      <c r="B32" s="93"/>
      <c r="C32" s="10"/>
      <c r="D32" s="11"/>
      <c r="E32" s="14">
        <v>11134</v>
      </c>
      <c r="F32" s="11"/>
      <c r="G32" s="11"/>
      <c r="H32" s="77"/>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c r="GH32" s="85"/>
      <c r="GI32" s="85"/>
      <c r="GJ32" s="85"/>
      <c r="GK32" s="85"/>
      <c r="GL32" s="85"/>
      <c r="GM32" s="85"/>
      <c r="GN32" s="85"/>
      <c r="GO32" s="85"/>
      <c r="GP32" s="85"/>
      <c r="GQ32" s="85"/>
      <c r="GR32" s="85"/>
      <c r="GS32" s="85"/>
      <c r="GT32" s="85"/>
      <c r="GU32" s="85"/>
      <c r="GV32" s="85"/>
      <c r="GW32" s="85"/>
      <c r="GX32" s="85"/>
      <c r="GY32" s="85"/>
      <c r="GZ32" s="85"/>
      <c r="HA32" s="85"/>
      <c r="HB32" s="85"/>
      <c r="HC32" s="85"/>
      <c r="HD32" s="85"/>
      <c r="HE32" s="85"/>
      <c r="HF32" s="85"/>
      <c r="HG32" s="85"/>
      <c r="HH32" s="85"/>
      <c r="HI32" s="85"/>
      <c r="HJ32" s="85"/>
      <c r="HK32" s="85"/>
      <c r="HL32" s="85"/>
      <c r="HM32" s="85"/>
      <c r="HN32" s="85"/>
      <c r="HO32" s="85"/>
      <c r="HP32" s="85"/>
      <c r="HQ32" s="85"/>
      <c r="HR32" s="85"/>
      <c r="HS32" s="85"/>
      <c r="HT32" s="85"/>
      <c r="HU32" s="85"/>
      <c r="HV32" s="85"/>
      <c r="HW32" s="85"/>
      <c r="HX32" s="85"/>
      <c r="HY32" s="85"/>
      <c r="HZ32" s="85"/>
      <c r="IA32" s="85"/>
      <c r="IB32" s="85"/>
      <c r="IC32" s="85"/>
      <c r="ID32" s="85"/>
      <c r="IE32" s="85"/>
      <c r="IF32" s="85"/>
      <c r="IG32" s="85"/>
      <c r="IH32" s="85"/>
      <c r="II32" s="85"/>
      <c r="IJ32" s="85"/>
      <c r="IK32" s="85"/>
      <c r="IL32" s="85"/>
      <c r="IM32" s="85"/>
      <c r="IN32" s="85"/>
      <c r="IO32" s="85"/>
      <c r="IP32" s="85"/>
      <c r="IQ32" s="85"/>
      <c r="IR32" s="85"/>
      <c r="IS32" s="85"/>
      <c r="IT32" s="85"/>
      <c r="IU32" s="85"/>
      <c r="IV32" s="85"/>
    </row>
    <row r="33" spans="1:256" ht="21.6" customHeight="1" x14ac:dyDescent="0.3">
      <c r="A33" s="92" t="s">
        <v>292</v>
      </c>
      <c r="B33" s="31"/>
      <c r="C33" s="369">
        <f>160148+909+1045+138</f>
        <v>162240</v>
      </c>
      <c r="D33" s="369">
        <f>163143-1508+5000</f>
        <v>166635</v>
      </c>
      <c r="E33" s="14">
        <v>169998</v>
      </c>
      <c r="F33" s="14">
        <v>177787</v>
      </c>
      <c r="G33" s="14">
        <v>179526</v>
      </c>
      <c r="H33" s="94"/>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c r="GH33" s="85"/>
      <c r="GI33" s="85"/>
      <c r="GJ33" s="85"/>
      <c r="GK33" s="85"/>
      <c r="GL33" s="85"/>
      <c r="GM33" s="85"/>
      <c r="GN33" s="85"/>
      <c r="GO33" s="85"/>
      <c r="GP33" s="85"/>
      <c r="GQ33" s="85"/>
      <c r="GR33" s="85"/>
      <c r="GS33" s="85"/>
      <c r="GT33" s="85"/>
      <c r="GU33" s="85"/>
      <c r="GV33" s="85"/>
      <c r="GW33" s="85"/>
      <c r="GX33" s="85"/>
      <c r="GY33" s="85"/>
      <c r="GZ33" s="85"/>
      <c r="HA33" s="85"/>
      <c r="HB33" s="85"/>
      <c r="HC33" s="85"/>
      <c r="HD33" s="85"/>
      <c r="HE33" s="85"/>
      <c r="HF33" s="85"/>
      <c r="HG33" s="85"/>
      <c r="HH33" s="85"/>
      <c r="HI33" s="85"/>
      <c r="HJ33" s="85"/>
      <c r="HK33" s="85"/>
      <c r="HL33" s="85"/>
      <c r="HM33" s="85"/>
      <c r="HN33" s="85"/>
      <c r="HO33" s="85"/>
      <c r="HP33" s="85"/>
      <c r="HQ33" s="85"/>
      <c r="HR33" s="85"/>
      <c r="HS33" s="85"/>
      <c r="HT33" s="85"/>
      <c r="HU33" s="85"/>
      <c r="HV33" s="85"/>
      <c r="HW33" s="85"/>
      <c r="HX33" s="85"/>
      <c r="HY33" s="85"/>
      <c r="HZ33" s="85"/>
      <c r="IA33" s="85"/>
      <c r="IB33" s="85"/>
      <c r="IC33" s="85"/>
      <c r="ID33" s="85"/>
      <c r="IE33" s="85"/>
      <c r="IF33" s="85"/>
      <c r="IG33" s="85"/>
      <c r="IH33" s="85"/>
      <c r="II33" s="85"/>
      <c r="IJ33" s="85"/>
      <c r="IK33" s="85"/>
      <c r="IL33" s="85"/>
      <c r="IM33" s="85"/>
      <c r="IN33" s="85"/>
      <c r="IO33" s="85"/>
      <c r="IP33" s="85"/>
      <c r="IQ33" s="85"/>
      <c r="IR33" s="85"/>
      <c r="IS33" s="85"/>
      <c r="IT33" s="85"/>
      <c r="IU33" s="85"/>
      <c r="IV33" s="85"/>
    </row>
    <row r="34" spans="1:256" ht="40.950000000000003" customHeight="1" x14ac:dyDescent="0.3">
      <c r="A34" s="95" t="s">
        <v>410</v>
      </c>
      <c r="B34" s="96" t="s">
        <v>91</v>
      </c>
      <c r="C34" s="273">
        <f>160148+909+1045+138</f>
        <v>162240</v>
      </c>
      <c r="D34" s="273">
        <f>163143-1508+5000</f>
        <v>166635</v>
      </c>
      <c r="E34" s="748">
        <v>169998</v>
      </c>
      <c r="F34" s="748">
        <v>177787</v>
      </c>
      <c r="G34" s="748">
        <v>179526</v>
      </c>
      <c r="H34" s="97"/>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98"/>
      <c r="EI34" s="98"/>
      <c r="EJ34" s="98"/>
      <c r="EK34" s="98"/>
      <c r="EL34" s="98"/>
      <c r="EM34" s="98"/>
      <c r="EN34" s="98"/>
      <c r="EO34" s="98"/>
      <c r="EP34" s="98"/>
      <c r="EQ34" s="98"/>
      <c r="ER34" s="98"/>
      <c r="ES34" s="98"/>
      <c r="ET34" s="98"/>
      <c r="EU34" s="98"/>
      <c r="EV34" s="98"/>
      <c r="EW34" s="98"/>
      <c r="EX34" s="98"/>
      <c r="EY34" s="98"/>
      <c r="EZ34" s="98"/>
      <c r="FA34" s="98"/>
      <c r="FB34" s="98"/>
      <c r="FC34" s="98"/>
      <c r="FD34" s="98"/>
      <c r="FE34" s="98"/>
      <c r="FF34" s="98"/>
      <c r="FG34" s="98"/>
      <c r="FH34" s="98"/>
      <c r="FI34" s="98"/>
      <c r="FJ34" s="98"/>
      <c r="FK34" s="98"/>
      <c r="FL34" s="98"/>
      <c r="FM34" s="98"/>
      <c r="FN34" s="98"/>
      <c r="FO34" s="98"/>
      <c r="FP34" s="98"/>
      <c r="FQ34" s="98"/>
      <c r="FR34" s="98"/>
      <c r="FS34" s="98"/>
      <c r="FT34" s="98"/>
      <c r="FU34" s="98"/>
      <c r="FV34" s="98"/>
      <c r="FW34" s="98"/>
      <c r="FX34" s="98"/>
      <c r="FY34" s="98"/>
      <c r="FZ34" s="98"/>
      <c r="GA34" s="98"/>
      <c r="GB34" s="98"/>
      <c r="GC34" s="98"/>
      <c r="GD34" s="98"/>
      <c r="GE34" s="98"/>
      <c r="GF34" s="98"/>
      <c r="GG34" s="98"/>
      <c r="GH34" s="98"/>
      <c r="GI34" s="98"/>
      <c r="GJ34" s="98"/>
      <c r="GK34" s="98"/>
      <c r="GL34" s="98"/>
      <c r="GM34" s="98"/>
      <c r="GN34" s="98"/>
      <c r="GO34" s="98"/>
      <c r="GP34" s="98"/>
      <c r="GQ34" s="98"/>
      <c r="GR34" s="98"/>
      <c r="GS34" s="98"/>
      <c r="GT34" s="98"/>
      <c r="GU34" s="98"/>
      <c r="GV34" s="98"/>
      <c r="GW34" s="98"/>
      <c r="GX34" s="98"/>
      <c r="GY34" s="98"/>
      <c r="GZ34" s="98"/>
      <c r="HA34" s="98"/>
      <c r="HB34" s="98"/>
      <c r="HC34" s="98"/>
      <c r="HD34" s="98"/>
      <c r="HE34" s="98"/>
      <c r="HF34" s="98"/>
      <c r="HG34" s="98"/>
      <c r="HH34" s="98"/>
      <c r="HI34" s="98"/>
      <c r="HJ34" s="98"/>
      <c r="HK34" s="98"/>
      <c r="HL34" s="98"/>
      <c r="HM34" s="98"/>
      <c r="HN34" s="98"/>
      <c r="HO34" s="98"/>
      <c r="HP34" s="98"/>
      <c r="HQ34" s="98"/>
      <c r="HR34" s="98"/>
      <c r="HS34" s="98"/>
      <c r="HT34" s="98"/>
      <c r="HU34" s="98"/>
      <c r="HV34" s="98"/>
      <c r="HW34" s="98"/>
      <c r="HX34" s="98"/>
      <c r="HY34" s="98"/>
      <c r="HZ34" s="98"/>
      <c r="IA34" s="98"/>
      <c r="IB34" s="98"/>
      <c r="IC34" s="98"/>
      <c r="ID34" s="98"/>
      <c r="IE34" s="98"/>
      <c r="IF34" s="98"/>
      <c r="IG34" s="98"/>
      <c r="IH34" s="98"/>
      <c r="II34" s="98"/>
      <c r="IJ34" s="98"/>
      <c r="IK34" s="98"/>
      <c r="IL34" s="98"/>
      <c r="IM34" s="98"/>
      <c r="IN34" s="98"/>
      <c r="IO34" s="98"/>
      <c r="IP34" s="98"/>
      <c r="IQ34" s="98"/>
      <c r="IR34" s="98"/>
      <c r="IS34" s="98"/>
      <c r="IT34" s="98"/>
      <c r="IU34" s="98"/>
      <c r="IV34" s="98"/>
    </row>
    <row r="35" spans="1:256" ht="37.5" customHeight="1" x14ac:dyDescent="0.3">
      <c r="A35" s="554" t="s">
        <v>411</v>
      </c>
      <c r="B35" s="554"/>
      <c r="C35" s="554"/>
      <c r="D35" s="554"/>
      <c r="E35" s="554"/>
      <c r="F35" s="554"/>
      <c r="G35" s="554"/>
      <c r="H35" s="554"/>
      <c r="I35" s="74"/>
      <c r="J35" s="99"/>
      <c r="K35" s="99"/>
      <c r="L35" s="99"/>
      <c r="M35" s="99"/>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c r="IL35" s="72"/>
      <c r="IM35" s="72"/>
      <c r="IN35" s="72"/>
      <c r="IO35" s="72"/>
      <c r="IP35" s="72"/>
      <c r="IQ35" s="72"/>
      <c r="IR35" s="72"/>
      <c r="IS35" s="72"/>
      <c r="IT35" s="72"/>
      <c r="IU35" s="72"/>
      <c r="IV35" s="72"/>
    </row>
    <row r="36" spans="1:256" ht="15" customHeight="1" x14ac:dyDescent="0.3">
      <c r="A36" s="84" t="s">
        <v>84</v>
      </c>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85"/>
      <c r="GE36" s="85"/>
      <c r="GF36" s="85"/>
      <c r="GG36" s="85"/>
      <c r="GH36" s="85"/>
      <c r="GI36" s="85"/>
      <c r="GJ36" s="85"/>
      <c r="GK36" s="85"/>
      <c r="GL36" s="85"/>
      <c r="GM36" s="85"/>
      <c r="GN36" s="85"/>
      <c r="GO36" s="85"/>
      <c r="GP36" s="85"/>
      <c r="GQ36" s="85"/>
      <c r="GR36" s="85"/>
      <c r="GS36" s="85"/>
      <c r="GT36" s="85"/>
      <c r="GU36" s="85"/>
      <c r="GV36" s="85"/>
      <c r="GW36" s="85"/>
      <c r="GX36" s="85"/>
      <c r="GY36" s="85"/>
      <c r="GZ36" s="85"/>
      <c r="HA36" s="85"/>
      <c r="HB36" s="85"/>
      <c r="HC36" s="85"/>
      <c r="HD36" s="85"/>
      <c r="HE36" s="85"/>
      <c r="HF36" s="85"/>
      <c r="HG36" s="85"/>
      <c r="HH36" s="85"/>
      <c r="HI36" s="85"/>
      <c r="HJ36" s="85"/>
      <c r="HK36" s="85"/>
      <c r="HL36" s="85"/>
      <c r="HM36" s="85"/>
      <c r="HN36" s="85"/>
      <c r="HO36" s="85"/>
      <c r="HP36" s="85"/>
      <c r="HQ36" s="85"/>
      <c r="HR36" s="85"/>
      <c r="HS36" s="85"/>
      <c r="HT36" s="85"/>
      <c r="HU36" s="85"/>
      <c r="HV36" s="85"/>
      <c r="HW36" s="85"/>
      <c r="HX36" s="85"/>
      <c r="HY36" s="85"/>
      <c r="HZ36" s="85"/>
      <c r="IA36" s="85"/>
      <c r="IB36" s="85"/>
      <c r="IC36" s="85"/>
      <c r="ID36" s="85"/>
      <c r="IE36" s="85"/>
      <c r="IF36" s="85"/>
      <c r="IG36" s="85"/>
      <c r="IH36" s="85"/>
      <c r="II36" s="85"/>
      <c r="IJ36" s="85"/>
      <c r="IK36" s="85"/>
      <c r="IL36" s="85"/>
      <c r="IM36" s="85"/>
      <c r="IN36" s="85"/>
      <c r="IO36" s="85"/>
      <c r="IP36" s="85"/>
      <c r="IQ36" s="85"/>
      <c r="IR36" s="85"/>
      <c r="IS36" s="85"/>
      <c r="IT36" s="85"/>
      <c r="IU36" s="85"/>
      <c r="IV36" s="85"/>
    </row>
    <row r="37" spans="1:256" ht="38.25" customHeight="1" x14ac:dyDescent="0.3">
      <c r="A37" s="569" t="s">
        <v>217</v>
      </c>
      <c r="B37" s="569"/>
      <c r="C37" s="569"/>
      <c r="D37" s="569"/>
      <c r="E37" s="569"/>
      <c r="F37" s="569"/>
      <c r="G37" s="569"/>
      <c r="H37" s="569"/>
      <c r="I37" s="569"/>
      <c r="J37" s="569"/>
      <c r="K37" s="569"/>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56" ht="21" customHeight="1" x14ac:dyDescent="0.3">
      <c r="A38" s="70" t="s">
        <v>412</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c r="EN38" s="85"/>
      <c r="EO38" s="85"/>
      <c r="EP38" s="85"/>
      <c r="EQ38" s="85"/>
      <c r="ER38" s="85"/>
      <c r="ES38" s="85"/>
      <c r="ET38" s="85"/>
      <c r="EU38" s="85"/>
      <c r="EV38" s="85"/>
      <c r="EW38" s="85"/>
      <c r="EX38" s="85"/>
      <c r="EY38" s="85"/>
      <c r="EZ38" s="85"/>
      <c r="FA38" s="85"/>
      <c r="FB38" s="85"/>
      <c r="FC38" s="85"/>
      <c r="FD38" s="85"/>
      <c r="FE38" s="85"/>
      <c r="FF38" s="85"/>
      <c r="FG38" s="85"/>
      <c r="FH38" s="85"/>
      <c r="FI38" s="85"/>
      <c r="FJ38" s="85"/>
      <c r="FK38" s="85"/>
      <c r="FL38" s="85"/>
      <c r="FM38" s="85"/>
      <c r="FN38" s="85"/>
      <c r="FO38" s="85"/>
      <c r="FP38" s="85"/>
      <c r="FQ38" s="85"/>
      <c r="FR38" s="85"/>
      <c r="FS38" s="85"/>
      <c r="FT38" s="85"/>
      <c r="FU38" s="85"/>
      <c r="FV38" s="85"/>
      <c r="FW38" s="85"/>
      <c r="FX38" s="85"/>
      <c r="FY38" s="85"/>
      <c r="FZ38" s="85"/>
      <c r="GA38" s="85"/>
      <c r="GB38" s="85"/>
      <c r="GC38" s="85"/>
      <c r="GD38" s="85"/>
      <c r="GE38" s="85"/>
      <c r="GF38" s="85"/>
      <c r="GG38" s="85"/>
      <c r="GH38" s="85"/>
      <c r="GI38" s="85"/>
      <c r="GJ38" s="85"/>
      <c r="GK38" s="85"/>
      <c r="GL38" s="85"/>
      <c r="GM38" s="85"/>
      <c r="GN38" s="85"/>
      <c r="GO38" s="85"/>
      <c r="GP38" s="85"/>
      <c r="GQ38" s="85"/>
      <c r="GR38" s="85"/>
      <c r="GS38" s="85"/>
      <c r="GT38" s="85"/>
      <c r="GU38" s="85"/>
      <c r="GV38" s="85"/>
      <c r="GW38" s="85"/>
      <c r="GX38" s="85"/>
      <c r="GY38" s="85"/>
      <c r="GZ38" s="85"/>
      <c r="HA38" s="85"/>
      <c r="HB38" s="85"/>
      <c r="HC38" s="85"/>
      <c r="HD38" s="85"/>
      <c r="HE38" s="85"/>
      <c r="HF38" s="85"/>
      <c r="HG38" s="85"/>
      <c r="HH38" s="85"/>
      <c r="HI38" s="85"/>
      <c r="HJ38" s="85"/>
      <c r="HK38" s="85"/>
      <c r="HL38" s="85"/>
      <c r="HM38" s="85"/>
      <c r="HN38" s="85"/>
      <c r="HO38" s="85"/>
      <c r="HP38" s="85"/>
      <c r="HQ38" s="85"/>
      <c r="HR38" s="85"/>
      <c r="HS38" s="85"/>
      <c r="HT38" s="85"/>
      <c r="HU38" s="85"/>
      <c r="HV38" s="85"/>
      <c r="HW38" s="85"/>
      <c r="HX38" s="85"/>
      <c r="HY38" s="85"/>
      <c r="HZ38" s="85"/>
      <c r="IA38" s="85"/>
      <c r="IB38" s="85"/>
      <c r="IC38" s="85"/>
      <c r="ID38" s="85"/>
      <c r="IE38" s="85"/>
      <c r="IF38" s="85"/>
      <c r="IG38" s="85"/>
      <c r="IH38" s="85"/>
      <c r="II38" s="85"/>
      <c r="IJ38" s="85"/>
      <c r="IK38" s="85"/>
      <c r="IL38" s="85"/>
      <c r="IM38" s="85"/>
      <c r="IN38" s="85"/>
      <c r="IO38" s="85"/>
      <c r="IP38" s="85"/>
      <c r="IQ38" s="85"/>
      <c r="IR38" s="85"/>
      <c r="IS38" s="85"/>
      <c r="IT38" s="85"/>
      <c r="IU38" s="85"/>
      <c r="IV38" s="85"/>
    </row>
    <row r="39" spans="1:256" ht="55.5" customHeight="1" x14ac:dyDescent="0.3">
      <c r="A39" s="556" t="s">
        <v>408</v>
      </c>
      <c r="B39" s="556"/>
      <c r="C39" s="556"/>
      <c r="D39" s="556"/>
      <c r="E39" s="556"/>
      <c r="F39" s="556"/>
      <c r="G39" s="556"/>
      <c r="H39" s="556"/>
      <c r="I39" s="556"/>
      <c r="J39" s="556"/>
      <c r="K39" s="556"/>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72"/>
      <c r="ED39" s="72"/>
      <c r="EE39" s="72"/>
      <c r="EF39" s="72"/>
      <c r="EG39" s="72"/>
      <c r="EH39" s="72"/>
      <c r="EI39" s="72"/>
      <c r="EJ39" s="72"/>
      <c r="EK39" s="72"/>
      <c r="EL39" s="72"/>
      <c r="EM39" s="72"/>
      <c r="EN39" s="72"/>
      <c r="EO39" s="72"/>
      <c r="EP39" s="72"/>
      <c r="EQ39" s="72"/>
      <c r="ER39" s="72"/>
      <c r="ES39" s="72"/>
      <c r="ET39" s="72"/>
      <c r="EU39" s="72"/>
      <c r="EV39" s="72"/>
      <c r="EW39" s="72"/>
      <c r="EX39" s="72"/>
      <c r="EY39" s="72"/>
      <c r="EZ39" s="72"/>
      <c r="FA39" s="72"/>
      <c r="FB39" s="72"/>
      <c r="FC39" s="72"/>
      <c r="FD39" s="72"/>
      <c r="FE39" s="72"/>
      <c r="FF39" s="72"/>
      <c r="FG39" s="72"/>
      <c r="FH39" s="72"/>
      <c r="FI39" s="72"/>
      <c r="FJ39" s="72"/>
      <c r="FK39" s="72"/>
      <c r="FL39" s="72"/>
      <c r="FM39" s="72"/>
      <c r="FN39" s="72"/>
      <c r="FO39" s="72"/>
      <c r="FP39" s="72"/>
      <c r="FQ39" s="72"/>
      <c r="FR39" s="72"/>
      <c r="FS39" s="72"/>
      <c r="FT39" s="72"/>
      <c r="FU39" s="72"/>
      <c r="FV39" s="72"/>
      <c r="FW39" s="72"/>
      <c r="FX39" s="72"/>
      <c r="FY39" s="72"/>
      <c r="FZ39" s="72"/>
      <c r="GA39" s="72"/>
      <c r="GB39" s="72"/>
      <c r="GC39" s="72"/>
      <c r="GD39" s="72"/>
      <c r="GE39" s="72"/>
      <c r="GF39" s="72"/>
      <c r="GG39" s="72"/>
      <c r="GH39" s="72"/>
      <c r="GI39" s="72"/>
      <c r="GJ39" s="72"/>
      <c r="GK39" s="72"/>
      <c r="GL39" s="72"/>
      <c r="GM39" s="72"/>
      <c r="GN39" s="72"/>
      <c r="GO39" s="72"/>
      <c r="GP39" s="72"/>
      <c r="GQ39" s="72"/>
      <c r="GR39" s="72"/>
      <c r="GS39" s="72"/>
      <c r="GT39" s="72"/>
      <c r="GU39" s="72"/>
      <c r="GV39" s="72"/>
      <c r="GW39" s="72"/>
      <c r="GX39" s="72"/>
      <c r="GY39" s="72"/>
      <c r="GZ39" s="72"/>
      <c r="HA39" s="72"/>
      <c r="HB39" s="72"/>
      <c r="HC39" s="72"/>
      <c r="HD39" s="72"/>
      <c r="HE39" s="72"/>
      <c r="HF39" s="72"/>
      <c r="HG39" s="72"/>
      <c r="HH39" s="72"/>
      <c r="HI39" s="72"/>
      <c r="HJ39" s="72"/>
      <c r="HK39" s="72"/>
      <c r="HL39" s="72"/>
      <c r="HM39" s="72"/>
      <c r="HN39" s="72"/>
      <c r="HO39" s="72"/>
      <c r="HP39" s="72"/>
      <c r="HQ39" s="72"/>
      <c r="HR39" s="72"/>
      <c r="HS39" s="72"/>
      <c r="HT39" s="72"/>
      <c r="HU39" s="72"/>
      <c r="HV39" s="72"/>
      <c r="HW39" s="72"/>
      <c r="HX39" s="72"/>
      <c r="HY39" s="72"/>
      <c r="HZ39" s="72"/>
      <c r="IA39" s="72"/>
      <c r="IB39" s="72"/>
      <c r="IC39" s="72"/>
      <c r="ID39" s="72"/>
      <c r="IE39" s="72"/>
      <c r="IF39" s="72"/>
      <c r="IG39" s="72"/>
      <c r="IH39" s="72"/>
      <c r="II39" s="72"/>
      <c r="IJ39" s="72"/>
      <c r="IK39" s="72"/>
      <c r="IL39" s="72"/>
      <c r="IM39" s="72"/>
      <c r="IN39" s="72"/>
      <c r="IO39" s="72"/>
      <c r="IP39" s="72"/>
      <c r="IQ39" s="72"/>
      <c r="IR39" s="72"/>
      <c r="IS39" s="72"/>
      <c r="IT39" s="72"/>
      <c r="IU39" s="72"/>
      <c r="IV39" s="72"/>
    </row>
    <row r="40" spans="1:256" ht="38.4" customHeight="1" x14ac:dyDescent="0.3">
      <c r="A40" s="557" t="s">
        <v>94</v>
      </c>
      <c r="B40" s="557"/>
      <c r="C40" s="550" t="s">
        <v>26</v>
      </c>
      <c r="D40" s="550" t="s">
        <v>461</v>
      </c>
      <c r="E40" s="550" t="s">
        <v>52</v>
      </c>
      <c r="F40" s="550" t="s">
        <v>29</v>
      </c>
      <c r="G40" s="550"/>
      <c r="H40" s="550"/>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1"/>
      <c r="IP40" s="101"/>
      <c r="IQ40" s="101"/>
      <c r="IR40" s="101"/>
      <c r="IS40" s="101"/>
      <c r="IT40" s="101"/>
      <c r="IU40" s="101"/>
      <c r="IV40" s="101"/>
    </row>
    <row r="41" spans="1:256" s="103" customFormat="1" ht="25.95" customHeight="1" x14ac:dyDescent="0.3">
      <c r="A41" s="557"/>
      <c r="B41" s="557"/>
      <c r="C41" s="550"/>
      <c r="D41" s="550"/>
      <c r="E41" s="550"/>
      <c r="F41" s="519" t="s">
        <v>53</v>
      </c>
      <c r="G41" s="519" t="s">
        <v>54</v>
      </c>
      <c r="H41" s="519" t="s">
        <v>460</v>
      </c>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W41" s="102"/>
      <c r="DX41" s="102"/>
      <c r="DY41" s="102"/>
      <c r="DZ41" s="102"/>
      <c r="EA41" s="102"/>
      <c r="EB41" s="102"/>
      <c r="EC41" s="102"/>
      <c r="ED41" s="102"/>
      <c r="EE41" s="102"/>
      <c r="EF41" s="102"/>
      <c r="EG41" s="102"/>
      <c r="EH41" s="102"/>
      <c r="EI41" s="102"/>
      <c r="EJ41" s="102"/>
      <c r="EK41" s="102"/>
      <c r="EL41" s="102"/>
      <c r="EM41" s="102"/>
      <c r="EN41" s="102"/>
      <c r="EO41" s="102"/>
      <c r="EP41" s="102"/>
      <c r="EQ41" s="102"/>
      <c r="ER41" s="102"/>
      <c r="ES41" s="102"/>
      <c r="ET41" s="102"/>
      <c r="EU41" s="102"/>
      <c r="EV41" s="102"/>
      <c r="EW41" s="102"/>
      <c r="EX41" s="102"/>
      <c r="EY41" s="102"/>
      <c r="EZ41" s="102"/>
      <c r="FA41" s="102"/>
      <c r="FB41" s="102"/>
      <c r="FC41" s="102"/>
      <c r="FD41" s="102"/>
      <c r="FE41" s="102"/>
      <c r="FF41" s="102"/>
      <c r="FG41" s="102"/>
      <c r="FH41" s="102"/>
      <c r="FI41" s="102"/>
      <c r="FJ41" s="102"/>
      <c r="FK41" s="102"/>
      <c r="FL41" s="102"/>
      <c r="FM41" s="102"/>
      <c r="FN41" s="102"/>
      <c r="FO41" s="102"/>
      <c r="FP41" s="102"/>
      <c r="FQ41" s="102"/>
      <c r="FR41" s="102"/>
      <c r="FS41" s="102"/>
      <c r="FT41" s="102"/>
      <c r="FU41" s="102"/>
      <c r="FV41" s="102"/>
      <c r="FW41" s="102"/>
      <c r="FX41" s="102"/>
      <c r="FY41" s="102"/>
      <c r="FZ41" s="102"/>
      <c r="GA41" s="102"/>
      <c r="GB41" s="102"/>
      <c r="GC41" s="102"/>
      <c r="GD41" s="102"/>
      <c r="GE41" s="102"/>
      <c r="GF41" s="102"/>
      <c r="GG41" s="102"/>
      <c r="GH41" s="102"/>
      <c r="GI41" s="102"/>
      <c r="GJ41" s="102"/>
      <c r="GK41" s="102"/>
      <c r="GL41" s="102"/>
      <c r="GM41" s="102"/>
      <c r="GN41" s="102"/>
      <c r="GO41" s="102"/>
      <c r="GP41" s="102"/>
      <c r="GQ41" s="102"/>
      <c r="GR41" s="102"/>
      <c r="GS41" s="102"/>
      <c r="GT41" s="102"/>
      <c r="GU41" s="102"/>
      <c r="GV41" s="102"/>
      <c r="GW41" s="102"/>
      <c r="GX41" s="102"/>
      <c r="GY41" s="102"/>
      <c r="GZ41" s="102"/>
      <c r="HA41" s="102"/>
      <c r="HB41" s="102"/>
      <c r="HC41" s="102"/>
      <c r="HD41" s="102"/>
      <c r="HE41" s="102"/>
      <c r="HF41" s="102"/>
      <c r="HG41" s="102"/>
      <c r="HH41" s="102"/>
      <c r="HI41" s="102"/>
      <c r="HJ41" s="102"/>
      <c r="HK41" s="102"/>
      <c r="HL41" s="102"/>
      <c r="HM41" s="102"/>
      <c r="HN41" s="102"/>
      <c r="HO41" s="102"/>
      <c r="HP41" s="102"/>
      <c r="HQ41" s="102"/>
      <c r="HR41" s="102"/>
      <c r="HS41" s="102"/>
      <c r="HT41" s="102"/>
      <c r="HU41" s="102"/>
      <c r="HV41" s="102"/>
      <c r="HW41" s="102"/>
      <c r="HX41" s="102"/>
      <c r="HY41" s="102"/>
      <c r="HZ41" s="102"/>
      <c r="IA41" s="102"/>
      <c r="IB41" s="102"/>
      <c r="IC41" s="102"/>
      <c r="ID41" s="102"/>
      <c r="IE41" s="102"/>
      <c r="IF41" s="102"/>
      <c r="IG41" s="102"/>
      <c r="IH41" s="102"/>
      <c r="II41" s="102"/>
      <c r="IJ41" s="102"/>
      <c r="IK41" s="102"/>
      <c r="IL41" s="102"/>
      <c r="IM41" s="102"/>
      <c r="IN41" s="102"/>
      <c r="IO41" s="102"/>
      <c r="IP41" s="102"/>
      <c r="IQ41" s="102"/>
      <c r="IR41" s="102"/>
      <c r="IS41" s="102"/>
      <c r="IT41" s="102"/>
      <c r="IU41" s="102"/>
      <c r="IV41" s="102"/>
    </row>
    <row r="42" spans="1:256" ht="28.2" customHeight="1" x14ac:dyDescent="0.3">
      <c r="A42" s="551" t="s">
        <v>94</v>
      </c>
      <c r="B42" s="552"/>
      <c r="C42" s="104" t="s">
        <v>95</v>
      </c>
      <c r="D42" s="104" t="s">
        <v>95</v>
      </c>
      <c r="E42" s="104" t="s">
        <v>95</v>
      </c>
      <c r="F42" s="104" t="s">
        <v>95</v>
      </c>
      <c r="G42" s="104" t="s">
        <v>95</v>
      </c>
      <c r="H42" s="104" t="s">
        <v>95</v>
      </c>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2"/>
      <c r="DE42" s="102"/>
      <c r="DF42" s="102"/>
      <c r="DG42" s="102"/>
      <c r="DH42" s="102"/>
      <c r="DI42" s="102"/>
      <c r="DJ42" s="102"/>
      <c r="DK42" s="102"/>
      <c r="DL42" s="102"/>
      <c r="DM42" s="102"/>
      <c r="DN42" s="102"/>
      <c r="DO42" s="102"/>
      <c r="DP42" s="102"/>
      <c r="DQ42" s="102"/>
      <c r="DR42" s="102"/>
      <c r="DS42" s="102"/>
      <c r="DT42" s="102"/>
      <c r="DU42" s="102"/>
      <c r="DV42" s="102"/>
      <c r="DW42" s="102"/>
      <c r="DX42" s="102"/>
      <c r="DY42" s="102"/>
      <c r="DZ42" s="102"/>
      <c r="EA42" s="102"/>
      <c r="EB42" s="102"/>
      <c r="EC42" s="102"/>
      <c r="ED42" s="102"/>
      <c r="EE42" s="102"/>
      <c r="EF42" s="102"/>
      <c r="EG42" s="102"/>
      <c r="EH42" s="102"/>
      <c r="EI42" s="102"/>
      <c r="EJ42" s="102"/>
      <c r="EK42" s="102"/>
      <c r="EL42" s="102"/>
      <c r="EM42" s="102"/>
      <c r="EN42" s="102"/>
      <c r="EO42" s="102"/>
      <c r="EP42" s="102"/>
      <c r="EQ42" s="102"/>
      <c r="ER42" s="102"/>
      <c r="ES42" s="102"/>
      <c r="ET42" s="102"/>
      <c r="EU42" s="102"/>
      <c r="EV42" s="102"/>
      <c r="EW42" s="102"/>
      <c r="EX42" s="102"/>
      <c r="EY42" s="102"/>
      <c r="EZ42" s="102"/>
      <c r="FA42" s="102"/>
      <c r="FB42" s="102"/>
      <c r="FC42" s="102"/>
      <c r="FD42" s="102"/>
      <c r="FE42" s="102"/>
      <c r="FF42" s="102"/>
      <c r="FG42" s="102"/>
      <c r="FH42" s="102"/>
      <c r="FI42" s="102"/>
      <c r="FJ42" s="102"/>
      <c r="FK42" s="102"/>
      <c r="FL42" s="102"/>
      <c r="FM42" s="102"/>
      <c r="FN42" s="102"/>
      <c r="FO42" s="102"/>
      <c r="FP42" s="102"/>
      <c r="FQ42" s="102"/>
      <c r="FR42" s="102"/>
      <c r="FS42" s="102"/>
      <c r="FT42" s="102"/>
      <c r="FU42" s="102"/>
      <c r="FV42" s="102"/>
      <c r="FW42" s="102"/>
      <c r="FX42" s="102"/>
      <c r="FY42" s="102"/>
      <c r="FZ42" s="102"/>
      <c r="GA42" s="102"/>
      <c r="GB42" s="102"/>
      <c r="GC42" s="102"/>
      <c r="GD42" s="102"/>
      <c r="GE42" s="102"/>
      <c r="GF42" s="102"/>
      <c r="GG42" s="102"/>
      <c r="GH42" s="102"/>
      <c r="GI42" s="102"/>
      <c r="GJ42" s="102"/>
      <c r="GK42" s="102"/>
      <c r="GL42" s="102"/>
      <c r="GM42" s="102"/>
      <c r="GN42" s="102"/>
      <c r="GO42" s="102"/>
      <c r="GP42" s="102"/>
      <c r="GQ42" s="102"/>
      <c r="GR42" s="102"/>
      <c r="GS42" s="102"/>
      <c r="GT42" s="102"/>
      <c r="GU42" s="102"/>
      <c r="GV42" s="102"/>
      <c r="GW42" s="102"/>
      <c r="GX42" s="102"/>
      <c r="GY42" s="102"/>
      <c r="GZ42" s="102"/>
      <c r="HA42" s="102"/>
      <c r="HB42" s="102"/>
      <c r="HC42" s="102"/>
      <c r="HD42" s="102"/>
      <c r="HE42" s="102"/>
      <c r="HF42" s="102"/>
      <c r="HG42" s="102"/>
      <c r="HH42" s="102"/>
      <c r="HI42" s="102"/>
      <c r="HJ42" s="102"/>
      <c r="HK42" s="102"/>
      <c r="HL42" s="102"/>
      <c r="HM42" s="102"/>
      <c r="HN42" s="102"/>
      <c r="HO42" s="102"/>
      <c r="HP42" s="102"/>
      <c r="HQ42" s="102"/>
      <c r="HR42" s="102"/>
      <c r="HS42" s="102"/>
      <c r="HT42" s="102"/>
      <c r="HU42" s="102"/>
      <c r="HV42" s="102"/>
      <c r="HW42" s="102"/>
      <c r="HX42" s="102"/>
      <c r="HY42" s="102"/>
      <c r="HZ42" s="102"/>
      <c r="IA42" s="102"/>
      <c r="IB42" s="102"/>
      <c r="IC42" s="102"/>
      <c r="ID42" s="102"/>
      <c r="IE42" s="102"/>
      <c r="IF42" s="102"/>
      <c r="IG42" s="102"/>
      <c r="IH42" s="102"/>
      <c r="II42" s="102"/>
      <c r="IJ42" s="102"/>
      <c r="IK42" s="102"/>
      <c r="IL42" s="102"/>
      <c r="IM42" s="102"/>
      <c r="IN42" s="102"/>
      <c r="IO42" s="102"/>
      <c r="IP42" s="102"/>
      <c r="IQ42" s="102"/>
      <c r="IR42" s="102"/>
      <c r="IS42" s="102"/>
      <c r="IT42" s="102"/>
      <c r="IU42" s="102"/>
      <c r="IV42" s="102"/>
    </row>
    <row r="43" spans="1:256" s="118" customFormat="1" ht="51.6" customHeight="1" x14ac:dyDescent="0.3">
      <c r="A43" s="568" t="s">
        <v>413</v>
      </c>
      <c r="B43" s="568"/>
      <c r="C43" s="10" t="s">
        <v>33</v>
      </c>
      <c r="D43" s="105">
        <v>75</v>
      </c>
      <c r="E43" s="106">
        <v>75</v>
      </c>
      <c r="F43" s="106">
        <v>75</v>
      </c>
      <c r="G43" s="117">
        <v>75</v>
      </c>
      <c r="H43" s="117">
        <v>75</v>
      </c>
      <c r="M43" s="118" t="s">
        <v>96</v>
      </c>
    </row>
    <row r="44" spans="1:256" ht="24.6" customHeight="1" x14ac:dyDescent="0.3"/>
    <row r="45" spans="1:256" ht="22.95" customHeight="1" x14ac:dyDescent="0.3">
      <c r="A45" s="550" t="s">
        <v>414</v>
      </c>
      <c r="B45" s="550" t="s">
        <v>26</v>
      </c>
      <c r="C45" s="550" t="s">
        <v>461</v>
      </c>
      <c r="D45" s="550" t="s">
        <v>52</v>
      </c>
      <c r="E45" s="550" t="s">
        <v>29</v>
      </c>
      <c r="F45" s="550"/>
      <c r="G45" s="550"/>
    </row>
    <row r="46" spans="1:256" ht="28.95" customHeight="1" x14ac:dyDescent="0.3">
      <c r="A46" s="550"/>
      <c r="B46" s="550"/>
      <c r="C46" s="550"/>
      <c r="D46" s="550"/>
      <c r="E46" s="519" t="s">
        <v>53</v>
      </c>
      <c r="F46" s="519" t="s">
        <v>54</v>
      </c>
      <c r="G46" s="519" t="s">
        <v>460</v>
      </c>
    </row>
    <row r="47" spans="1:256" ht="33" customHeight="1" x14ac:dyDescent="0.3">
      <c r="A47" s="92" t="s">
        <v>44</v>
      </c>
      <c r="B47" s="31"/>
      <c r="C47" s="369">
        <f>160148+909+1045+138</f>
        <v>162240</v>
      </c>
      <c r="D47" s="369">
        <f>163143-1508+5000</f>
        <v>166635</v>
      </c>
      <c r="E47" s="14">
        <v>169998</v>
      </c>
      <c r="F47" s="14">
        <v>177787</v>
      </c>
      <c r="G47" s="14">
        <v>179526</v>
      </c>
    </row>
    <row r="48" spans="1:256" ht="42.75" customHeight="1" x14ac:dyDescent="0.3">
      <c r="A48" s="95" t="s">
        <v>415</v>
      </c>
      <c r="B48" s="96" t="s">
        <v>91</v>
      </c>
      <c r="C48" s="17">
        <f>C47</f>
        <v>162240</v>
      </c>
      <c r="D48" s="17">
        <f t="shared" ref="D48:G48" si="0">D47</f>
        <v>166635</v>
      </c>
      <c r="E48" s="17">
        <f t="shared" si="0"/>
        <v>169998</v>
      </c>
      <c r="F48" s="17">
        <f t="shared" si="0"/>
        <v>177787</v>
      </c>
      <c r="G48" s="17">
        <f t="shared" si="0"/>
        <v>179526</v>
      </c>
    </row>
  </sheetData>
  <mergeCells count="36">
    <mergeCell ref="A23:G23"/>
    <mergeCell ref="F1:H3"/>
    <mergeCell ref="G4:I7"/>
    <mergeCell ref="D9:G9"/>
    <mergeCell ref="D10:G10"/>
    <mergeCell ref="D11:G11"/>
    <mergeCell ref="D12:G12"/>
    <mergeCell ref="A16:G16"/>
    <mergeCell ref="D18:G18"/>
    <mergeCell ref="A19:L19"/>
    <mergeCell ref="A20:G20"/>
    <mergeCell ref="A21:L21"/>
    <mergeCell ref="A24:K24"/>
    <mergeCell ref="A27:K27"/>
    <mergeCell ref="A28:L28"/>
    <mergeCell ref="A29:K29"/>
    <mergeCell ref="A30:A31"/>
    <mergeCell ref="B30:B31"/>
    <mergeCell ref="C30:C31"/>
    <mergeCell ref="D30:D31"/>
    <mergeCell ref="E30:G30"/>
    <mergeCell ref="A35:H35"/>
    <mergeCell ref="A37:K37"/>
    <mergeCell ref="A39:K39"/>
    <mergeCell ref="A40:B41"/>
    <mergeCell ref="C40:C41"/>
    <mergeCell ref="D40:D41"/>
    <mergeCell ref="E40:E41"/>
    <mergeCell ref="F40:H40"/>
    <mergeCell ref="E45:G45"/>
    <mergeCell ref="A42:B42"/>
    <mergeCell ref="A43:B43"/>
    <mergeCell ref="A45:A46"/>
    <mergeCell ref="B45:B46"/>
    <mergeCell ref="C45:C46"/>
    <mergeCell ref="D45:D46"/>
  </mergeCells>
  <pageMargins left="0.39370078740157483" right="0.19685039370078741" top="0.39370078740157483" bottom="0.39370078740157483" header="0.59055118110236227" footer="0.98425196850393704"/>
  <pageSetup paperSize="9" scale="65" orientation="landscape" useFirstPageNumber="1" r:id="rId1"/>
  <headerFooter alignWithMargins="0">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83"/>
  <sheetViews>
    <sheetView topLeftCell="A61" zoomScale="60" zoomScaleNormal="60" workbookViewId="0">
      <selection activeCell="A27" sqref="A27:XFD27"/>
    </sheetView>
  </sheetViews>
  <sheetFormatPr defaultRowHeight="13.8" x14ac:dyDescent="0.3"/>
  <cols>
    <col min="1" max="1" width="44.44140625" style="175" customWidth="1"/>
    <col min="2" max="2" width="13" style="175" customWidth="1"/>
    <col min="3" max="3" width="14.6640625" style="119" customWidth="1"/>
    <col min="4" max="4" width="16.33203125" style="119" customWidth="1"/>
    <col min="5" max="5" width="15.33203125" style="119" customWidth="1"/>
    <col min="6" max="6" width="18.88671875" style="119" customWidth="1"/>
    <col min="7" max="7" width="22.6640625" style="119" customWidth="1"/>
    <col min="8" max="8" width="32.88671875" style="119" customWidth="1"/>
    <col min="9" max="9" width="11" style="132" customWidth="1"/>
    <col min="10" max="10" width="11.109375" style="119" customWidth="1"/>
    <col min="11" max="12" width="13.33203125" style="119" customWidth="1"/>
    <col min="13" max="13" width="13.88671875" style="119" customWidth="1"/>
    <col min="14" max="17" width="9.109375" style="119" customWidth="1"/>
    <col min="18" max="256" width="8.88671875" style="119"/>
    <col min="257" max="257" width="46.109375" style="119" customWidth="1"/>
    <col min="258" max="258" width="30.6640625" style="119" customWidth="1"/>
    <col min="259" max="259" width="20.88671875" style="119" customWidth="1"/>
    <col min="260" max="261" width="20.44140625" style="119" customWidth="1"/>
    <col min="262" max="262" width="14.6640625" style="119" customWidth="1"/>
    <col min="263" max="263" width="14" style="119" customWidth="1"/>
    <col min="264" max="264" width="32.88671875" style="119" customWidth="1"/>
    <col min="265" max="265" width="11" style="119" customWidth="1"/>
    <col min="266" max="266" width="11.109375" style="119" customWidth="1"/>
    <col min="267" max="268" width="13.33203125" style="119" customWidth="1"/>
    <col min="269" max="269" width="13.88671875" style="119" customWidth="1"/>
    <col min="270" max="273" width="9.109375" style="119" customWidth="1"/>
    <col min="274" max="512" width="8.88671875" style="119"/>
    <col min="513" max="513" width="46.109375" style="119" customWidth="1"/>
    <col min="514" max="514" width="30.6640625" style="119" customWidth="1"/>
    <col min="515" max="515" width="20.88671875" style="119" customWidth="1"/>
    <col min="516" max="517" width="20.44140625" style="119" customWidth="1"/>
    <col min="518" max="518" width="14.6640625" style="119" customWidth="1"/>
    <col min="519" max="519" width="14" style="119" customWidth="1"/>
    <col min="520" max="520" width="32.88671875" style="119" customWidth="1"/>
    <col min="521" max="521" width="11" style="119" customWidth="1"/>
    <col min="522" max="522" width="11.109375" style="119" customWidth="1"/>
    <col min="523" max="524" width="13.33203125" style="119" customWidth="1"/>
    <col min="525" max="525" width="13.88671875" style="119" customWidth="1"/>
    <col min="526" max="529" width="9.109375" style="119" customWidth="1"/>
    <col min="530" max="768" width="8.88671875" style="119"/>
    <col min="769" max="769" width="46.109375" style="119" customWidth="1"/>
    <col min="770" max="770" width="30.6640625" style="119" customWidth="1"/>
    <col min="771" max="771" width="20.88671875" style="119" customWidth="1"/>
    <col min="772" max="773" width="20.44140625" style="119" customWidth="1"/>
    <col min="774" max="774" width="14.6640625" style="119" customWidth="1"/>
    <col min="775" max="775" width="14" style="119" customWidth="1"/>
    <col min="776" max="776" width="32.88671875" style="119" customWidth="1"/>
    <col min="777" max="777" width="11" style="119" customWidth="1"/>
    <col min="778" max="778" width="11.109375" style="119" customWidth="1"/>
    <col min="779" max="780" width="13.33203125" style="119" customWidth="1"/>
    <col min="781" max="781" width="13.88671875" style="119" customWidth="1"/>
    <col min="782" max="785" width="9.109375" style="119" customWidth="1"/>
    <col min="786" max="1024" width="8.88671875" style="119"/>
    <col min="1025" max="1025" width="46.109375" style="119" customWidth="1"/>
    <col min="1026" max="1026" width="30.6640625" style="119" customWidth="1"/>
    <col min="1027" max="1027" width="20.88671875" style="119" customWidth="1"/>
    <col min="1028" max="1029" width="20.44140625" style="119" customWidth="1"/>
    <col min="1030" max="1030" width="14.6640625" style="119" customWidth="1"/>
    <col min="1031" max="1031" width="14" style="119" customWidth="1"/>
    <col min="1032" max="1032" width="32.88671875" style="119" customWidth="1"/>
    <col min="1033" max="1033" width="11" style="119" customWidth="1"/>
    <col min="1034" max="1034" width="11.109375" style="119" customWidth="1"/>
    <col min="1035" max="1036" width="13.33203125" style="119" customWidth="1"/>
    <col min="1037" max="1037" width="13.88671875" style="119" customWidth="1"/>
    <col min="1038" max="1041" width="9.109375" style="119" customWidth="1"/>
    <col min="1042" max="1280" width="8.88671875" style="119"/>
    <col min="1281" max="1281" width="46.109375" style="119" customWidth="1"/>
    <col min="1282" max="1282" width="30.6640625" style="119" customWidth="1"/>
    <col min="1283" max="1283" width="20.88671875" style="119" customWidth="1"/>
    <col min="1284" max="1285" width="20.44140625" style="119" customWidth="1"/>
    <col min="1286" max="1286" width="14.6640625" style="119" customWidth="1"/>
    <col min="1287" max="1287" width="14" style="119" customWidth="1"/>
    <col min="1288" max="1288" width="32.88671875" style="119" customWidth="1"/>
    <col min="1289" max="1289" width="11" style="119" customWidth="1"/>
    <col min="1290" max="1290" width="11.109375" style="119" customWidth="1"/>
    <col min="1291" max="1292" width="13.33203125" style="119" customWidth="1"/>
    <col min="1293" max="1293" width="13.88671875" style="119" customWidth="1"/>
    <col min="1294" max="1297" width="9.109375" style="119" customWidth="1"/>
    <col min="1298" max="1536" width="8.88671875" style="119"/>
    <col min="1537" max="1537" width="46.109375" style="119" customWidth="1"/>
    <col min="1538" max="1538" width="30.6640625" style="119" customWidth="1"/>
    <col min="1539" max="1539" width="20.88671875" style="119" customWidth="1"/>
    <col min="1540" max="1541" width="20.44140625" style="119" customWidth="1"/>
    <col min="1542" max="1542" width="14.6640625" style="119" customWidth="1"/>
    <col min="1543" max="1543" width="14" style="119" customWidth="1"/>
    <col min="1544" max="1544" width="32.88671875" style="119" customWidth="1"/>
    <col min="1545" max="1545" width="11" style="119" customWidth="1"/>
    <col min="1546" max="1546" width="11.109375" style="119" customWidth="1"/>
    <col min="1547" max="1548" width="13.33203125" style="119" customWidth="1"/>
    <col min="1549" max="1549" width="13.88671875" style="119" customWidth="1"/>
    <col min="1550" max="1553" width="9.109375" style="119" customWidth="1"/>
    <col min="1554" max="1792" width="8.88671875" style="119"/>
    <col min="1793" max="1793" width="46.109375" style="119" customWidth="1"/>
    <col min="1794" max="1794" width="30.6640625" style="119" customWidth="1"/>
    <col min="1795" max="1795" width="20.88671875" style="119" customWidth="1"/>
    <col min="1796" max="1797" width="20.44140625" style="119" customWidth="1"/>
    <col min="1798" max="1798" width="14.6640625" style="119" customWidth="1"/>
    <col min="1799" max="1799" width="14" style="119" customWidth="1"/>
    <col min="1800" max="1800" width="32.88671875" style="119" customWidth="1"/>
    <col min="1801" max="1801" width="11" style="119" customWidth="1"/>
    <col min="1802" max="1802" width="11.109375" style="119" customWidth="1"/>
    <col min="1803" max="1804" width="13.33203125" style="119" customWidth="1"/>
    <col min="1805" max="1805" width="13.88671875" style="119" customWidth="1"/>
    <col min="1806" max="1809" width="9.109375" style="119" customWidth="1"/>
    <col min="1810" max="2048" width="8.88671875" style="119"/>
    <col min="2049" max="2049" width="46.109375" style="119" customWidth="1"/>
    <col min="2050" max="2050" width="30.6640625" style="119" customWidth="1"/>
    <col min="2051" max="2051" width="20.88671875" style="119" customWidth="1"/>
    <col min="2052" max="2053" width="20.44140625" style="119" customWidth="1"/>
    <col min="2054" max="2054" width="14.6640625" style="119" customWidth="1"/>
    <col min="2055" max="2055" width="14" style="119" customWidth="1"/>
    <col min="2056" max="2056" width="32.88671875" style="119" customWidth="1"/>
    <col min="2057" max="2057" width="11" style="119" customWidth="1"/>
    <col min="2058" max="2058" width="11.109375" style="119" customWidth="1"/>
    <col min="2059" max="2060" width="13.33203125" style="119" customWidth="1"/>
    <col min="2061" max="2061" width="13.88671875" style="119" customWidth="1"/>
    <col min="2062" max="2065" width="9.109375" style="119" customWidth="1"/>
    <col min="2066" max="2304" width="8.88671875" style="119"/>
    <col min="2305" max="2305" width="46.109375" style="119" customWidth="1"/>
    <col min="2306" max="2306" width="30.6640625" style="119" customWidth="1"/>
    <col min="2307" max="2307" width="20.88671875" style="119" customWidth="1"/>
    <col min="2308" max="2309" width="20.44140625" style="119" customWidth="1"/>
    <col min="2310" max="2310" width="14.6640625" style="119" customWidth="1"/>
    <col min="2311" max="2311" width="14" style="119" customWidth="1"/>
    <col min="2312" max="2312" width="32.88671875" style="119" customWidth="1"/>
    <col min="2313" max="2313" width="11" style="119" customWidth="1"/>
    <col min="2314" max="2314" width="11.109375" style="119" customWidth="1"/>
    <col min="2315" max="2316" width="13.33203125" style="119" customWidth="1"/>
    <col min="2317" max="2317" width="13.88671875" style="119" customWidth="1"/>
    <col min="2318" max="2321" width="9.109375" style="119" customWidth="1"/>
    <col min="2322" max="2560" width="8.88671875" style="119"/>
    <col min="2561" max="2561" width="46.109375" style="119" customWidth="1"/>
    <col min="2562" max="2562" width="30.6640625" style="119" customWidth="1"/>
    <col min="2563" max="2563" width="20.88671875" style="119" customWidth="1"/>
    <col min="2564" max="2565" width="20.44140625" style="119" customWidth="1"/>
    <col min="2566" max="2566" width="14.6640625" style="119" customWidth="1"/>
    <col min="2567" max="2567" width="14" style="119" customWidth="1"/>
    <col min="2568" max="2568" width="32.88671875" style="119" customWidth="1"/>
    <col min="2569" max="2569" width="11" style="119" customWidth="1"/>
    <col min="2570" max="2570" width="11.109375" style="119" customWidth="1"/>
    <col min="2571" max="2572" width="13.33203125" style="119" customWidth="1"/>
    <col min="2573" max="2573" width="13.88671875" style="119" customWidth="1"/>
    <col min="2574" max="2577" width="9.109375" style="119" customWidth="1"/>
    <col min="2578" max="2816" width="8.88671875" style="119"/>
    <col min="2817" max="2817" width="46.109375" style="119" customWidth="1"/>
    <col min="2818" max="2818" width="30.6640625" style="119" customWidth="1"/>
    <col min="2819" max="2819" width="20.88671875" style="119" customWidth="1"/>
    <col min="2820" max="2821" width="20.44140625" style="119" customWidth="1"/>
    <col min="2822" max="2822" width="14.6640625" style="119" customWidth="1"/>
    <col min="2823" max="2823" width="14" style="119" customWidth="1"/>
    <col min="2824" max="2824" width="32.88671875" style="119" customWidth="1"/>
    <col min="2825" max="2825" width="11" style="119" customWidth="1"/>
    <col min="2826" max="2826" width="11.109375" style="119" customWidth="1"/>
    <col min="2827" max="2828" width="13.33203125" style="119" customWidth="1"/>
    <col min="2829" max="2829" width="13.88671875" style="119" customWidth="1"/>
    <col min="2830" max="2833" width="9.109375" style="119" customWidth="1"/>
    <col min="2834" max="3072" width="8.88671875" style="119"/>
    <col min="3073" max="3073" width="46.109375" style="119" customWidth="1"/>
    <col min="3074" max="3074" width="30.6640625" style="119" customWidth="1"/>
    <col min="3075" max="3075" width="20.88671875" style="119" customWidth="1"/>
    <col min="3076" max="3077" width="20.44140625" style="119" customWidth="1"/>
    <col min="3078" max="3078" width="14.6640625" style="119" customWidth="1"/>
    <col min="3079" max="3079" width="14" style="119" customWidth="1"/>
    <col min="3080" max="3080" width="32.88671875" style="119" customWidth="1"/>
    <col min="3081" max="3081" width="11" style="119" customWidth="1"/>
    <col min="3082" max="3082" width="11.109375" style="119" customWidth="1"/>
    <col min="3083" max="3084" width="13.33203125" style="119" customWidth="1"/>
    <col min="3085" max="3085" width="13.88671875" style="119" customWidth="1"/>
    <col min="3086" max="3089" width="9.109375" style="119" customWidth="1"/>
    <col min="3090" max="3328" width="8.88671875" style="119"/>
    <col min="3329" max="3329" width="46.109375" style="119" customWidth="1"/>
    <col min="3330" max="3330" width="30.6640625" style="119" customWidth="1"/>
    <col min="3331" max="3331" width="20.88671875" style="119" customWidth="1"/>
    <col min="3332" max="3333" width="20.44140625" style="119" customWidth="1"/>
    <col min="3334" max="3334" width="14.6640625" style="119" customWidth="1"/>
    <col min="3335" max="3335" width="14" style="119" customWidth="1"/>
    <col min="3336" max="3336" width="32.88671875" style="119" customWidth="1"/>
    <col min="3337" max="3337" width="11" style="119" customWidth="1"/>
    <col min="3338" max="3338" width="11.109375" style="119" customWidth="1"/>
    <col min="3339" max="3340" width="13.33203125" style="119" customWidth="1"/>
    <col min="3341" max="3341" width="13.88671875" style="119" customWidth="1"/>
    <col min="3342" max="3345" width="9.109375" style="119" customWidth="1"/>
    <col min="3346" max="3584" width="8.88671875" style="119"/>
    <col min="3585" max="3585" width="46.109375" style="119" customWidth="1"/>
    <col min="3586" max="3586" width="30.6640625" style="119" customWidth="1"/>
    <col min="3587" max="3587" width="20.88671875" style="119" customWidth="1"/>
    <col min="3588" max="3589" width="20.44140625" style="119" customWidth="1"/>
    <col min="3590" max="3590" width="14.6640625" style="119" customWidth="1"/>
    <col min="3591" max="3591" width="14" style="119" customWidth="1"/>
    <col min="3592" max="3592" width="32.88671875" style="119" customWidth="1"/>
    <col min="3593" max="3593" width="11" style="119" customWidth="1"/>
    <col min="3594" max="3594" width="11.109375" style="119" customWidth="1"/>
    <col min="3595" max="3596" width="13.33203125" style="119" customWidth="1"/>
    <col min="3597" max="3597" width="13.88671875" style="119" customWidth="1"/>
    <col min="3598" max="3601" width="9.109375" style="119" customWidth="1"/>
    <col min="3602" max="3840" width="8.88671875" style="119"/>
    <col min="3841" max="3841" width="46.109375" style="119" customWidth="1"/>
    <col min="3842" max="3842" width="30.6640625" style="119" customWidth="1"/>
    <col min="3843" max="3843" width="20.88671875" style="119" customWidth="1"/>
    <col min="3844" max="3845" width="20.44140625" style="119" customWidth="1"/>
    <col min="3846" max="3846" width="14.6640625" style="119" customWidth="1"/>
    <col min="3847" max="3847" width="14" style="119" customWidth="1"/>
    <col min="3848" max="3848" width="32.88671875" style="119" customWidth="1"/>
    <col min="3849" max="3849" width="11" style="119" customWidth="1"/>
    <col min="3850" max="3850" width="11.109375" style="119" customWidth="1"/>
    <col min="3851" max="3852" width="13.33203125" style="119" customWidth="1"/>
    <col min="3853" max="3853" width="13.88671875" style="119" customWidth="1"/>
    <col min="3854" max="3857" width="9.109375" style="119" customWidth="1"/>
    <col min="3858" max="4096" width="8.88671875" style="119"/>
    <col min="4097" max="4097" width="46.109375" style="119" customWidth="1"/>
    <col min="4098" max="4098" width="30.6640625" style="119" customWidth="1"/>
    <col min="4099" max="4099" width="20.88671875" style="119" customWidth="1"/>
    <col min="4100" max="4101" width="20.44140625" style="119" customWidth="1"/>
    <col min="4102" max="4102" width="14.6640625" style="119" customWidth="1"/>
    <col min="4103" max="4103" width="14" style="119" customWidth="1"/>
    <col min="4104" max="4104" width="32.88671875" style="119" customWidth="1"/>
    <col min="4105" max="4105" width="11" style="119" customWidth="1"/>
    <col min="4106" max="4106" width="11.109375" style="119" customWidth="1"/>
    <col min="4107" max="4108" width="13.33203125" style="119" customWidth="1"/>
    <col min="4109" max="4109" width="13.88671875" style="119" customWidth="1"/>
    <col min="4110" max="4113" width="9.109375" style="119" customWidth="1"/>
    <col min="4114" max="4352" width="8.88671875" style="119"/>
    <col min="4353" max="4353" width="46.109375" style="119" customWidth="1"/>
    <col min="4354" max="4354" width="30.6640625" style="119" customWidth="1"/>
    <col min="4355" max="4355" width="20.88671875" style="119" customWidth="1"/>
    <col min="4356" max="4357" width="20.44140625" style="119" customWidth="1"/>
    <col min="4358" max="4358" width="14.6640625" style="119" customWidth="1"/>
    <col min="4359" max="4359" width="14" style="119" customWidth="1"/>
    <col min="4360" max="4360" width="32.88671875" style="119" customWidth="1"/>
    <col min="4361" max="4361" width="11" style="119" customWidth="1"/>
    <col min="4362" max="4362" width="11.109375" style="119" customWidth="1"/>
    <col min="4363" max="4364" width="13.33203125" style="119" customWidth="1"/>
    <col min="4365" max="4365" width="13.88671875" style="119" customWidth="1"/>
    <col min="4366" max="4369" width="9.109375" style="119" customWidth="1"/>
    <col min="4370" max="4608" width="8.88671875" style="119"/>
    <col min="4609" max="4609" width="46.109375" style="119" customWidth="1"/>
    <col min="4610" max="4610" width="30.6640625" style="119" customWidth="1"/>
    <col min="4611" max="4611" width="20.88671875" style="119" customWidth="1"/>
    <col min="4612" max="4613" width="20.44140625" style="119" customWidth="1"/>
    <col min="4614" max="4614" width="14.6640625" style="119" customWidth="1"/>
    <col min="4615" max="4615" width="14" style="119" customWidth="1"/>
    <col min="4616" max="4616" width="32.88671875" style="119" customWidth="1"/>
    <col min="4617" max="4617" width="11" style="119" customWidth="1"/>
    <col min="4618" max="4618" width="11.109375" style="119" customWidth="1"/>
    <col min="4619" max="4620" width="13.33203125" style="119" customWidth="1"/>
    <col min="4621" max="4621" width="13.88671875" style="119" customWidth="1"/>
    <col min="4622" max="4625" width="9.109375" style="119" customWidth="1"/>
    <col min="4626" max="4864" width="8.88671875" style="119"/>
    <col min="4865" max="4865" width="46.109375" style="119" customWidth="1"/>
    <col min="4866" max="4866" width="30.6640625" style="119" customWidth="1"/>
    <col min="4867" max="4867" width="20.88671875" style="119" customWidth="1"/>
    <col min="4868" max="4869" width="20.44140625" style="119" customWidth="1"/>
    <col min="4870" max="4870" width="14.6640625" style="119" customWidth="1"/>
    <col min="4871" max="4871" width="14" style="119" customWidth="1"/>
    <col min="4872" max="4872" width="32.88671875" style="119" customWidth="1"/>
    <col min="4873" max="4873" width="11" style="119" customWidth="1"/>
    <col min="4874" max="4874" width="11.109375" style="119" customWidth="1"/>
    <col min="4875" max="4876" width="13.33203125" style="119" customWidth="1"/>
    <col min="4877" max="4877" width="13.88671875" style="119" customWidth="1"/>
    <col min="4878" max="4881" width="9.109375" style="119" customWidth="1"/>
    <col min="4882" max="5120" width="8.88671875" style="119"/>
    <col min="5121" max="5121" width="46.109375" style="119" customWidth="1"/>
    <col min="5122" max="5122" width="30.6640625" style="119" customWidth="1"/>
    <col min="5123" max="5123" width="20.88671875" style="119" customWidth="1"/>
    <col min="5124" max="5125" width="20.44140625" style="119" customWidth="1"/>
    <col min="5126" max="5126" width="14.6640625" style="119" customWidth="1"/>
    <col min="5127" max="5127" width="14" style="119" customWidth="1"/>
    <col min="5128" max="5128" width="32.88671875" style="119" customWidth="1"/>
    <col min="5129" max="5129" width="11" style="119" customWidth="1"/>
    <col min="5130" max="5130" width="11.109375" style="119" customWidth="1"/>
    <col min="5131" max="5132" width="13.33203125" style="119" customWidth="1"/>
    <col min="5133" max="5133" width="13.88671875" style="119" customWidth="1"/>
    <col min="5134" max="5137" width="9.109375" style="119" customWidth="1"/>
    <col min="5138" max="5376" width="8.88671875" style="119"/>
    <col min="5377" max="5377" width="46.109375" style="119" customWidth="1"/>
    <col min="5378" max="5378" width="30.6640625" style="119" customWidth="1"/>
    <col min="5379" max="5379" width="20.88671875" style="119" customWidth="1"/>
    <col min="5380" max="5381" width="20.44140625" style="119" customWidth="1"/>
    <col min="5382" max="5382" width="14.6640625" style="119" customWidth="1"/>
    <col min="5383" max="5383" width="14" style="119" customWidth="1"/>
    <col min="5384" max="5384" width="32.88671875" style="119" customWidth="1"/>
    <col min="5385" max="5385" width="11" style="119" customWidth="1"/>
    <col min="5386" max="5386" width="11.109375" style="119" customWidth="1"/>
    <col min="5387" max="5388" width="13.33203125" style="119" customWidth="1"/>
    <col min="5389" max="5389" width="13.88671875" style="119" customWidth="1"/>
    <col min="5390" max="5393" width="9.109375" style="119" customWidth="1"/>
    <col min="5394" max="5632" width="8.88671875" style="119"/>
    <col min="5633" max="5633" width="46.109375" style="119" customWidth="1"/>
    <col min="5634" max="5634" width="30.6640625" style="119" customWidth="1"/>
    <col min="5635" max="5635" width="20.88671875" style="119" customWidth="1"/>
    <col min="5636" max="5637" width="20.44140625" style="119" customWidth="1"/>
    <col min="5638" max="5638" width="14.6640625" style="119" customWidth="1"/>
    <col min="5639" max="5639" width="14" style="119" customWidth="1"/>
    <col min="5640" max="5640" width="32.88671875" style="119" customWidth="1"/>
    <col min="5641" max="5641" width="11" style="119" customWidth="1"/>
    <col min="5642" max="5642" width="11.109375" style="119" customWidth="1"/>
    <col min="5643" max="5644" width="13.33203125" style="119" customWidth="1"/>
    <col min="5645" max="5645" width="13.88671875" style="119" customWidth="1"/>
    <col min="5646" max="5649" width="9.109375" style="119" customWidth="1"/>
    <col min="5650" max="5888" width="8.88671875" style="119"/>
    <col min="5889" max="5889" width="46.109375" style="119" customWidth="1"/>
    <col min="5890" max="5890" width="30.6640625" style="119" customWidth="1"/>
    <col min="5891" max="5891" width="20.88671875" style="119" customWidth="1"/>
    <col min="5892" max="5893" width="20.44140625" style="119" customWidth="1"/>
    <col min="5894" max="5894" width="14.6640625" style="119" customWidth="1"/>
    <col min="5895" max="5895" width="14" style="119" customWidth="1"/>
    <col min="5896" max="5896" width="32.88671875" style="119" customWidth="1"/>
    <col min="5897" max="5897" width="11" style="119" customWidth="1"/>
    <col min="5898" max="5898" width="11.109375" style="119" customWidth="1"/>
    <col min="5899" max="5900" width="13.33203125" style="119" customWidth="1"/>
    <col min="5901" max="5901" width="13.88671875" style="119" customWidth="1"/>
    <col min="5902" max="5905" width="9.109375" style="119" customWidth="1"/>
    <col min="5906" max="6144" width="8.88671875" style="119"/>
    <col min="6145" max="6145" width="46.109375" style="119" customWidth="1"/>
    <col min="6146" max="6146" width="30.6640625" style="119" customWidth="1"/>
    <col min="6147" max="6147" width="20.88671875" style="119" customWidth="1"/>
    <col min="6148" max="6149" width="20.44140625" style="119" customWidth="1"/>
    <col min="6150" max="6150" width="14.6640625" style="119" customWidth="1"/>
    <col min="6151" max="6151" width="14" style="119" customWidth="1"/>
    <col min="6152" max="6152" width="32.88671875" style="119" customWidth="1"/>
    <col min="6153" max="6153" width="11" style="119" customWidth="1"/>
    <col min="6154" max="6154" width="11.109375" style="119" customWidth="1"/>
    <col min="6155" max="6156" width="13.33203125" style="119" customWidth="1"/>
    <col min="6157" max="6157" width="13.88671875" style="119" customWidth="1"/>
    <col min="6158" max="6161" width="9.109375" style="119" customWidth="1"/>
    <col min="6162" max="6400" width="8.88671875" style="119"/>
    <col min="6401" max="6401" width="46.109375" style="119" customWidth="1"/>
    <col min="6402" max="6402" width="30.6640625" style="119" customWidth="1"/>
    <col min="6403" max="6403" width="20.88671875" style="119" customWidth="1"/>
    <col min="6404" max="6405" width="20.44140625" style="119" customWidth="1"/>
    <col min="6406" max="6406" width="14.6640625" style="119" customWidth="1"/>
    <col min="6407" max="6407" width="14" style="119" customWidth="1"/>
    <col min="6408" max="6408" width="32.88671875" style="119" customWidth="1"/>
    <col min="6409" max="6409" width="11" style="119" customWidth="1"/>
    <col min="6410" max="6410" width="11.109375" style="119" customWidth="1"/>
    <col min="6411" max="6412" width="13.33203125" style="119" customWidth="1"/>
    <col min="6413" max="6413" width="13.88671875" style="119" customWidth="1"/>
    <col min="6414" max="6417" width="9.109375" style="119" customWidth="1"/>
    <col min="6418" max="6656" width="8.88671875" style="119"/>
    <col min="6657" max="6657" width="46.109375" style="119" customWidth="1"/>
    <col min="6658" max="6658" width="30.6640625" style="119" customWidth="1"/>
    <col min="6659" max="6659" width="20.88671875" style="119" customWidth="1"/>
    <col min="6660" max="6661" width="20.44140625" style="119" customWidth="1"/>
    <col min="6662" max="6662" width="14.6640625" style="119" customWidth="1"/>
    <col min="6663" max="6663" width="14" style="119" customWidth="1"/>
    <col min="6664" max="6664" width="32.88671875" style="119" customWidth="1"/>
    <col min="6665" max="6665" width="11" style="119" customWidth="1"/>
    <col min="6666" max="6666" width="11.109375" style="119" customWidth="1"/>
    <col min="6667" max="6668" width="13.33203125" style="119" customWidth="1"/>
    <col min="6669" max="6669" width="13.88671875" style="119" customWidth="1"/>
    <col min="6670" max="6673" width="9.109375" style="119" customWidth="1"/>
    <col min="6674" max="6912" width="8.88671875" style="119"/>
    <col min="6913" max="6913" width="46.109375" style="119" customWidth="1"/>
    <col min="6914" max="6914" width="30.6640625" style="119" customWidth="1"/>
    <col min="6915" max="6915" width="20.88671875" style="119" customWidth="1"/>
    <col min="6916" max="6917" width="20.44140625" style="119" customWidth="1"/>
    <col min="6918" max="6918" width="14.6640625" style="119" customWidth="1"/>
    <col min="6919" max="6919" width="14" style="119" customWidth="1"/>
    <col min="6920" max="6920" width="32.88671875" style="119" customWidth="1"/>
    <col min="6921" max="6921" width="11" style="119" customWidth="1"/>
    <col min="6922" max="6922" width="11.109375" style="119" customWidth="1"/>
    <col min="6923" max="6924" width="13.33203125" style="119" customWidth="1"/>
    <col min="6925" max="6925" width="13.88671875" style="119" customWidth="1"/>
    <col min="6926" max="6929" width="9.109375" style="119" customWidth="1"/>
    <col min="6930" max="7168" width="8.88671875" style="119"/>
    <col min="7169" max="7169" width="46.109375" style="119" customWidth="1"/>
    <col min="7170" max="7170" width="30.6640625" style="119" customWidth="1"/>
    <col min="7171" max="7171" width="20.88671875" style="119" customWidth="1"/>
    <col min="7172" max="7173" width="20.44140625" style="119" customWidth="1"/>
    <col min="7174" max="7174" width="14.6640625" style="119" customWidth="1"/>
    <col min="7175" max="7175" width="14" style="119" customWidth="1"/>
    <col min="7176" max="7176" width="32.88671875" style="119" customWidth="1"/>
    <col min="7177" max="7177" width="11" style="119" customWidth="1"/>
    <col min="7178" max="7178" width="11.109375" style="119" customWidth="1"/>
    <col min="7179" max="7180" width="13.33203125" style="119" customWidth="1"/>
    <col min="7181" max="7181" width="13.88671875" style="119" customWidth="1"/>
    <col min="7182" max="7185" width="9.109375" style="119" customWidth="1"/>
    <col min="7186" max="7424" width="8.88671875" style="119"/>
    <col min="7425" max="7425" width="46.109375" style="119" customWidth="1"/>
    <col min="7426" max="7426" width="30.6640625" style="119" customWidth="1"/>
    <col min="7427" max="7427" width="20.88671875" style="119" customWidth="1"/>
    <col min="7428" max="7429" width="20.44140625" style="119" customWidth="1"/>
    <col min="7430" max="7430" width="14.6640625" style="119" customWidth="1"/>
    <col min="7431" max="7431" width="14" style="119" customWidth="1"/>
    <col min="7432" max="7432" width="32.88671875" style="119" customWidth="1"/>
    <col min="7433" max="7433" width="11" style="119" customWidth="1"/>
    <col min="7434" max="7434" width="11.109375" style="119" customWidth="1"/>
    <col min="7435" max="7436" width="13.33203125" style="119" customWidth="1"/>
    <col min="7437" max="7437" width="13.88671875" style="119" customWidth="1"/>
    <col min="7438" max="7441" width="9.109375" style="119" customWidth="1"/>
    <col min="7442" max="7680" width="8.88671875" style="119"/>
    <col min="7681" max="7681" width="46.109375" style="119" customWidth="1"/>
    <col min="7682" max="7682" width="30.6640625" style="119" customWidth="1"/>
    <col min="7683" max="7683" width="20.88671875" style="119" customWidth="1"/>
    <col min="7684" max="7685" width="20.44140625" style="119" customWidth="1"/>
    <col min="7686" max="7686" width="14.6640625" style="119" customWidth="1"/>
    <col min="7687" max="7687" width="14" style="119" customWidth="1"/>
    <col min="7688" max="7688" width="32.88671875" style="119" customWidth="1"/>
    <col min="7689" max="7689" width="11" style="119" customWidth="1"/>
    <col min="7690" max="7690" width="11.109375" style="119" customWidth="1"/>
    <col min="7691" max="7692" width="13.33203125" style="119" customWidth="1"/>
    <col min="7693" max="7693" width="13.88671875" style="119" customWidth="1"/>
    <col min="7694" max="7697" width="9.109375" style="119" customWidth="1"/>
    <col min="7698" max="7936" width="8.88671875" style="119"/>
    <col min="7937" max="7937" width="46.109375" style="119" customWidth="1"/>
    <col min="7938" max="7938" width="30.6640625" style="119" customWidth="1"/>
    <col min="7939" max="7939" width="20.88671875" style="119" customWidth="1"/>
    <col min="7940" max="7941" width="20.44140625" style="119" customWidth="1"/>
    <col min="7942" max="7942" width="14.6640625" style="119" customWidth="1"/>
    <col min="7943" max="7943" width="14" style="119" customWidth="1"/>
    <col min="7944" max="7944" width="32.88671875" style="119" customWidth="1"/>
    <col min="7945" max="7945" width="11" style="119" customWidth="1"/>
    <col min="7946" max="7946" width="11.109375" style="119" customWidth="1"/>
    <col min="7947" max="7948" width="13.33203125" style="119" customWidth="1"/>
    <col min="7949" max="7949" width="13.88671875" style="119" customWidth="1"/>
    <col min="7950" max="7953" width="9.109375" style="119" customWidth="1"/>
    <col min="7954" max="8192" width="8.88671875" style="119"/>
    <col min="8193" max="8193" width="46.109375" style="119" customWidth="1"/>
    <col min="8194" max="8194" width="30.6640625" style="119" customWidth="1"/>
    <col min="8195" max="8195" width="20.88671875" style="119" customWidth="1"/>
    <col min="8196" max="8197" width="20.44140625" style="119" customWidth="1"/>
    <col min="8198" max="8198" width="14.6640625" style="119" customWidth="1"/>
    <col min="8199" max="8199" width="14" style="119" customWidth="1"/>
    <col min="8200" max="8200" width="32.88671875" style="119" customWidth="1"/>
    <col min="8201" max="8201" width="11" style="119" customWidth="1"/>
    <col min="8202" max="8202" width="11.109375" style="119" customWidth="1"/>
    <col min="8203" max="8204" width="13.33203125" style="119" customWidth="1"/>
    <col min="8205" max="8205" width="13.88671875" style="119" customWidth="1"/>
    <col min="8206" max="8209" width="9.109375" style="119" customWidth="1"/>
    <col min="8210" max="8448" width="8.88671875" style="119"/>
    <col min="8449" max="8449" width="46.109375" style="119" customWidth="1"/>
    <col min="8450" max="8450" width="30.6640625" style="119" customWidth="1"/>
    <col min="8451" max="8451" width="20.88671875" style="119" customWidth="1"/>
    <col min="8452" max="8453" width="20.44140625" style="119" customWidth="1"/>
    <col min="8454" max="8454" width="14.6640625" style="119" customWidth="1"/>
    <col min="8455" max="8455" width="14" style="119" customWidth="1"/>
    <col min="8456" max="8456" width="32.88671875" style="119" customWidth="1"/>
    <col min="8457" max="8457" width="11" style="119" customWidth="1"/>
    <col min="8458" max="8458" width="11.109375" style="119" customWidth="1"/>
    <col min="8459" max="8460" width="13.33203125" style="119" customWidth="1"/>
    <col min="8461" max="8461" width="13.88671875" style="119" customWidth="1"/>
    <col min="8462" max="8465" width="9.109375" style="119" customWidth="1"/>
    <col min="8466" max="8704" width="8.88671875" style="119"/>
    <col min="8705" max="8705" width="46.109375" style="119" customWidth="1"/>
    <col min="8706" max="8706" width="30.6640625" style="119" customWidth="1"/>
    <col min="8707" max="8707" width="20.88671875" style="119" customWidth="1"/>
    <col min="8708" max="8709" width="20.44140625" style="119" customWidth="1"/>
    <col min="8710" max="8710" width="14.6640625" style="119" customWidth="1"/>
    <col min="8711" max="8711" width="14" style="119" customWidth="1"/>
    <col min="8712" max="8712" width="32.88671875" style="119" customWidth="1"/>
    <col min="8713" max="8713" width="11" style="119" customWidth="1"/>
    <col min="8714" max="8714" width="11.109375" style="119" customWidth="1"/>
    <col min="8715" max="8716" width="13.33203125" style="119" customWidth="1"/>
    <col min="8717" max="8717" width="13.88671875" style="119" customWidth="1"/>
    <col min="8718" max="8721" width="9.109375" style="119" customWidth="1"/>
    <col min="8722" max="8960" width="8.88671875" style="119"/>
    <col min="8961" max="8961" width="46.109375" style="119" customWidth="1"/>
    <col min="8962" max="8962" width="30.6640625" style="119" customWidth="1"/>
    <col min="8963" max="8963" width="20.88671875" style="119" customWidth="1"/>
    <col min="8964" max="8965" width="20.44140625" style="119" customWidth="1"/>
    <col min="8966" max="8966" width="14.6640625" style="119" customWidth="1"/>
    <col min="8967" max="8967" width="14" style="119" customWidth="1"/>
    <col min="8968" max="8968" width="32.88671875" style="119" customWidth="1"/>
    <col min="8969" max="8969" width="11" style="119" customWidth="1"/>
    <col min="8970" max="8970" width="11.109375" style="119" customWidth="1"/>
    <col min="8971" max="8972" width="13.33203125" style="119" customWidth="1"/>
    <col min="8973" max="8973" width="13.88671875" style="119" customWidth="1"/>
    <col min="8974" max="8977" width="9.109375" style="119" customWidth="1"/>
    <col min="8978" max="9216" width="8.88671875" style="119"/>
    <col min="9217" max="9217" width="46.109375" style="119" customWidth="1"/>
    <col min="9218" max="9218" width="30.6640625" style="119" customWidth="1"/>
    <col min="9219" max="9219" width="20.88671875" style="119" customWidth="1"/>
    <col min="9220" max="9221" width="20.44140625" style="119" customWidth="1"/>
    <col min="9222" max="9222" width="14.6640625" style="119" customWidth="1"/>
    <col min="9223" max="9223" width="14" style="119" customWidth="1"/>
    <col min="9224" max="9224" width="32.88671875" style="119" customWidth="1"/>
    <col min="9225" max="9225" width="11" style="119" customWidth="1"/>
    <col min="9226" max="9226" width="11.109375" style="119" customWidth="1"/>
    <col min="9227" max="9228" width="13.33203125" style="119" customWidth="1"/>
    <col min="9229" max="9229" width="13.88671875" style="119" customWidth="1"/>
    <col min="9230" max="9233" width="9.109375" style="119" customWidth="1"/>
    <col min="9234" max="9472" width="8.88671875" style="119"/>
    <col min="9473" max="9473" width="46.109375" style="119" customWidth="1"/>
    <col min="9474" max="9474" width="30.6640625" style="119" customWidth="1"/>
    <col min="9475" max="9475" width="20.88671875" style="119" customWidth="1"/>
    <col min="9476" max="9477" width="20.44140625" style="119" customWidth="1"/>
    <col min="9478" max="9478" width="14.6640625" style="119" customWidth="1"/>
    <col min="9479" max="9479" width="14" style="119" customWidth="1"/>
    <col min="9480" max="9480" width="32.88671875" style="119" customWidth="1"/>
    <col min="9481" max="9481" width="11" style="119" customWidth="1"/>
    <col min="9482" max="9482" width="11.109375" style="119" customWidth="1"/>
    <col min="9483" max="9484" width="13.33203125" style="119" customWidth="1"/>
    <col min="9485" max="9485" width="13.88671875" style="119" customWidth="1"/>
    <col min="9486" max="9489" width="9.109375" style="119" customWidth="1"/>
    <col min="9490" max="9728" width="8.88671875" style="119"/>
    <col min="9729" max="9729" width="46.109375" style="119" customWidth="1"/>
    <col min="9730" max="9730" width="30.6640625" style="119" customWidth="1"/>
    <col min="9731" max="9731" width="20.88671875" style="119" customWidth="1"/>
    <col min="9732" max="9733" width="20.44140625" style="119" customWidth="1"/>
    <col min="9734" max="9734" width="14.6640625" style="119" customWidth="1"/>
    <col min="9735" max="9735" width="14" style="119" customWidth="1"/>
    <col min="9736" max="9736" width="32.88671875" style="119" customWidth="1"/>
    <col min="9737" max="9737" width="11" style="119" customWidth="1"/>
    <col min="9738" max="9738" width="11.109375" style="119" customWidth="1"/>
    <col min="9739" max="9740" width="13.33203125" style="119" customWidth="1"/>
    <col min="9741" max="9741" width="13.88671875" style="119" customWidth="1"/>
    <col min="9742" max="9745" width="9.109375" style="119" customWidth="1"/>
    <col min="9746" max="9984" width="8.88671875" style="119"/>
    <col min="9985" max="9985" width="46.109375" style="119" customWidth="1"/>
    <col min="9986" max="9986" width="30.6640625" style="119" customWidth="1"/>
    <col min="9987" max="9987" width="20.88671875" style="119" customWidth="1"/>
    <col min="9988" max="9989" width="20.44140625" style="119" customWidth="1"/>
    <col min="9990" max="9990" width="14.6640625" style="119" customWidth="1"/>
    <col min="9991" max="9991" width="14" style="119" customWidth="1"/>
    <col min="9992" max="9992" width="32.88671875" style="119" customWidth="1"/>
    <col min="9993" max="9993" width="11" style="119" customWidth="1"/>
    <col min="9994" max="9994" width="11.109375" style="119" customWidth="1"/>
    <col min="9995" max="9996" width="13.33203125" style="119" customWidth="1"/>
    <col min="9997" max="9997" width="13.88671875" style="119" customWidth="1"/>
    <col min="9998" max="10001" width="9.109375" style="119" customWidth="1"/>
    <col min="10002" max="10240" width="8.88671875" style="119"/>
    <col min="10241" max="10241" width="46.109375" style="119" customWidth="1"/>
    <col min="10242" max="10242" width="30.6640625" style="119" customWidth="1"/>
    <col min="10243" max="10243" width="20.88671875" style="119" customWidth="1"/>
    <col min="10244" max="10245" width="20.44140625" style="119" customWidth="1"/>
    <col min="10246" max="10246" width="14.6640625" style="119" customWidth="1"/>
    <col min="10247" max="10247" width="14" style="119" customWidth="1"/>
    <col min="10248" max="10248" width="32.88671875" style="119" customWidth="1"/>
    <col min="10249" max="10249" width="11" style="119" customWidth="1"/>
    <col min="10250" max="10250" width="11.109375" style="119" customWidth="1"/>
    <col min="10251" max="10252" width="13.33203125" style="119" customWidth="1"/>
    <col min="10253" max="10253" width="13.88671875" style="119" customWidth="1"/>
    <col min="10254" max="10257" width="9.109375" style="119" customWidth="1"/>
    <col min="10258" max="10496" width="8.88671875" style="119"/>
    <col min="10497" max="10497" width="46.109375" style="119" customWidth="1"/>
    <col min="10498" max="10498" width="30.6640625" style="119" customWidth="1"/>
    <col min="10499" max="10499" width="20.88671875" style="119" customWidth="1"/>
    <col min="10500" max="10501" width="20.44140625" style="119" customWidth="1"/>
    <col min="10502" max="10502" width="14.6640625" style="119" customWidth="1"/>
    <col min="10503" max="10503" width="14" style="119" customWidth="1"/>
    <col min="10504" max="10504" width="32.88671875" style="119" customWidth="1"/>
    <col min="10505" max="10505" width="11" style="119" customWidth="1"/>
    <col min="10506" max="10506" width="11.109375" style="119" customWidth="1"/>
    <col min="10507" max="10508" width="13.33203125" style="119" customWidth="1"/>
    <col min="10509" max="10509" width="13.88671875" style="119" customWidth="1"/>
    <col min="10510" max="10513" width="9.109375" style="119" customWidth="1"/>
    <col min="10514" max="10752" width="8.88671875" style="119"/>
    <col min="10753" max="10753" width="46.109375" style="119" customWidth="1"/>
    <col min="10754" max="10754" width="30.6640625" style="119" customWidth="1"/>
    <col min="10755" max="10755" width="20.88671875" style="119" customWidth="1"/>
    <col min="10756" max="10757" width="20.44140625" style="119" customWidth="1"/>
    <col min="10758" max="10758" width="14.6640625" style="119" customWidth="1"/>
    <col min="10759" max="10759" width="14" style="119" customWidth="1"/>
    <col min="10760" max="10760" width="32.88671875" style="119" customWidth="1"/>
    <col min="10761" max="10761" width="11" style="119" customWidth="1"/>
    <col min="10762" max="10762" width="11.109375" style="119" customWidth="1"/>
    <col min="10763" max="10764" width="13.33203125" style="119" customWidth="1"/>
    <col min="10765" max="10765" width="13.88671875" style="119" customWidth="1"/>
    <col min="10766" max="10769" width="9.109375" style="119" customWidth="1"/>
    <col min="10770" max="11008" width="8.88671875" style="119"/>
    <col min="11009" max="11009" width="46.109375" style="119" customWidth="1"/>
    <col min="11010" max="11010" width="30.6640625" style="119" customWidth="1"/>
    <col min="11011" max="11011" width="20.88671875" style="119" customWidth="1"/>
    <col min="11012" max="11013" width="20.44140625" style="119" customWidth="1"/>
    <col min="11014" max="11014" width="14.6640625" style="119" customWidth="1"/>
    <col min="11015" max="11015" width="14" style="119" customWidth="1"/>
    <col min="11016" max="11016" width="32.88671875" style="119" customWidth="1"/>
    <col min="11017" max="11017" width="11" style="119" customWidth="1"/>
    <col min="11018" max="11018" width="11.109375" style="119" customWidth="1"/>
    <col min="11019" max="11020" width="13.33203125" style="119" customWidth="1"/>
    <col min="11021" max="11021" width="13.88671875" style="119" customWidth="1"/>
    <col min="11022" max="11025" width="9.109375" style="119" customWidth="1"/>
    <col min="11026" max="11264" width="8.88671875" style="119"/>
    <col min="11265" max="11265" width="46.109375" style="119" customWidth="1"/>
    <col min="11266" max="11266" width="30.6640625" style="119" customWidth="1"/>
    <col min="11267" max="11267" width="20.88671875" style="119" customWidth="1"/>
    <col min="11268" max="11269" width="20.44140625" style="119" customWidth="1"/>
    <col min="11270" max="11270" width="14.6640625" style="119" customWidth="1"/>
    <col min="11271" max="11271" width="14" style="119" customWidth="1"/>
    <col min="11272" max="11272" width="32.88671875" style="119" customWidth="1"/>
    <col min="11273" max="11273" width="11" style="119" customWidth="1"/>
    <col min="11274" max="11274" width="11.109375" style="119" customWidth="1"/>
    <col min="11275" max="11276" width="13.33203125" style="119" customWidth="1"/>
    <col min="11277" max="11277" width="13.88671875" style="119" customWidth="1"/>
    <col min="11278" max="11281" width="9.109375" style="119" customWidth="1"/>
    <col min="11282" max="11520" width="8.88671875" style="119"/>
    <col min="11521" max="11521" width="46.109375" style="119" customWidth="1"/>
    <col min="11522" max="11522" width="30.6640625" style="119" customWidth="1"/>
    <col min="11523" max="11523" width="20.88671875" style="119" customWidth="1"/>
    <col min="11524" max="11525" width="20.44140625" style="119" customWidth="1"/>
    <col min="11526" max="11526" width="14.6640625" style="119" customWidth="1"/>
    <col min="11527" max="11527" width="14" style="119" customWidth="1"/>
    <col min="11528" max="11528" width="32.88671875" style="119" customWidth="1"/>
    <col min="11529" max="11529" width="11" style="119" customWidth="1"/>
    <col min="11530" max="11530" width="11.109375" style="119" customWidth="1"/>
    <col min="11531" max="11532" width="13.33203125" style="119" customWidth="1"/>
    <col min="11533" max="11533" width="13.88671875" style="119" customWidth="1"/>
    <col min="11534" max="11537" width="9.109375" style="119" customWidth="1"/>
    <col min="11538" max="11776" width="8.88671875" style="119"/>
    <col min="11777" max="11777" width="46.109375" style="119" customWidth="1"/>
    <col min="11778" max="11778" width="30.6640625" style="119" customWidth="1"/>
    <col min="11779" max="11779" width="20.88671875" style="119" customWidth="1"/>
    <col min="11780" max="11781" width="20.44140625" style="119" customWidth="1"/>
    <col min="11782" max="11782" width="14.6640625" style="119" customWidth="1"/>
    <col min="11783" max="11783" width="14" style="119" customWidth="1"/>
    <col min="11784" max="11784" width="32.88671875" style="119" customWidth="1"/>
    <col min="11785" max="11785" width="11" style="119" customWidth="1"/>
    <col min="11786" max="11786" width="11.109375" style="119" customWidth="1"/>
    <col min="11787" max="11788" width="13.33203125" style="119" customWidth="1"/>
    <col min="11789" max="11789" width="13.88671875" style="119" customWidth="1"/>
    <col min="11790" max="11793" width="9.109375" style="119" customWidth="1"/>
    <col min="11794" max="12032" width="8.88671875" style="119"/>
    <col min="12033" max="12033" width="46.109375" style="119" customWidth="1"/>
    <col min="12034" max="12034" width="30.6640625" style="119" customWidth="1"/>
    <col min="12035" max="12035" width="20.88671875" style="119" customWidth="1"/>
    <col min="12036" max="12037" width="20.44140625" style="119" customWidth="1"/>
    <col min="12038" max="12038" width="14.6640625" style="119" customWidth="1"/>
    <col min="12039" max="12039" width="14" style="119" customWidth="1"/>
    <col min="12040" max="12040" width="32.88671875" style="119" customWidth="1"/>
    <col min="12041" max="12041" width="11" style="119" customWidth="1"/>
    <col min="12042" max="12042" width="11.109375" style="119" customWidth="1"/>
    <col min="12043" max="12044" width="13.33203125" style="119" customWidth="1"/>
    <col min="12045" max="12045" width="13.88671875" style="119" customWidth="1"/>
    <col min="12046" max="12049" width="9.109375" style="119" customWidth="1"/>
    <col min="12050" max="12288" width="8.88671875" style="119"/>
    <col min="12289" max="12289" width="46.109375" style="119" customWidth="1"/>
    <col min="12290" max="12290" width="30.6640625" style="119" customWidth="1"/>
    <col min="12291" max="12291" width="20.88671875" style="119" customWidth="1"/>
    <col min="12292" max="12293" width="20.44140625" style="119" customWidth="1"/>
    <col min="12294" max="12294" width="14.6640625" style="119" customWidth="1"/>
    <col min="12295" max="12295" width="14" style="119" customWidth="1"/>
    <col min="12296" max="12296" width="32.88671875" style="119" customWidth="1"/>
    <col min="12297" max="12297" width="11" style="119" customWidth="1"/>
    <col min="12298" max="12298" width="11.109375" style="119" customWidth="1"/>
    <col min="12299" max="12300" width="13.33203125" style="119" customWidth="1"/>
    <col min="12301" max="12301" width="13.88671875" style="119" customWidth="1"/>
    <col min="12302" max="12305" width="9.109375" style="119" customWidth="1"/>
    <col min="12306" max="12544" width="8.88671875" style="119"/>
    <col min="12545" max="12545" width="46.109375" style="119" customWidth="1"/>
    <col min="12546" max="12546" width="30.6640625" style="119" customWidth="1"/>
    <col min="12547" max="12547" width="20.88671875" style="119" customWidth="1"/>
    <col min="12548" max="12549" width="20.44140625" style="119" customWidth="1"/>
    <col min="12550" max="12550" width="14.6640625" style="119" customWidth="1"/>
    <col min="12551" max="12551" width="14" style="119" customWidth="1"/>
    <col min="12552" max="12552" width="32.88671875" style="119" customWidth="1"/>
    <col min="12553" max="12553" width="11" style="119" customWidth="1"/>
    <col min="12554" max="12554" width="11.109375" style="119" customWidth="1"/>
    <col min="12555" max="12556" width="13.33203125" style="119" customWidth="1"/>
    <col min="12557" max="12557" width="13.88671875" style="119" customWidth="1"/>
    <col min="12558" max="12561" width="9.109375" style="119" customWidth="1"/>
    <col min="12562" max="12800" width="8.88671875" style="119"/>
    <col min="12801" max="12801" width="46.109375" style="119" customWidth="1"/>
    <col min="12802" max="12802" width="30.6640625" style="119" customWidth="1"/>
    <col min="12803" max="12803" width="20.88671875" style="119" customWidth="1"/>
    <col min="12804" max="12805" width="20.44140625" style="119" customWidth="1"/>
    <col min="12806" max="12806" width="14.6640625" style="119" customWidth="1"/>
    <col min="12807" max="12807" width="14" style="119" customWidth="1"/>
    <col min="12808" max="12808" width="32.88671875" style="119" customWidth="1"/>
    <col min="12809" max="12809" width="11" style="119" customWidth="1"/>
    <col min="12810" max="12810" width="11.109375" style="119" customWidth="1"/>
    <col min="12811" max="12812" width="13.33203125" style="119" customWidth="1"/>
    <col min="12813" max="12813" width="13.88671875" style="119" customWidth="1"/>
    <col min="12814" max="12817" width="9.109375" style="119" customWidth="1"/>
    <col min="12818" max="13056" width="8.88671875" style="119"/>
    <col min="13057" max="13057" width="46.109375" style="119" customWidth="1"/>
    <col min="13058" max="13058" width="30.6640625" style="119" customWidth="1"/>
    <col min="13059" max="13059" width="20.88671875" style="119" customWidth="1"/>
    <col min="13060" max="13061" width="20.44140625" style="119" customWidth="1"/>
    <col min="13062" max="13062" width="14.6640625" style="119" customWidth="1"/>
    <col min="13063" max="13063" width="14" style="119" customWidth="1"/>
    <col min="13064" max="13064" width="32.88671875" style="119" customWidth="1"/>
    <col min="13065" max="13065" width="11" style="119" customWidth="1"/>
    <col min="13066" max="13066" width="11.109375" style="119" customWidth="1"/>
    <col min="13067" max="13068" width="13.33203125" style="119" customWidth="1"/>
    <col min="13069" max="13069" width="13.88671875" style="119" customWidth="1"/>
    <col min="13070" max="13073" width="9.109375" style="119" customWidth="1"/>
    <col min="13074" max="13312" width="8.88671875" style="119"/>
    <col min="13313" max="13313" width="46.109375" style="119" customWidth="1"/>
    <col min="13314" max="13314" width="30.6640625" style="119" customWidth="1"/>
    <col min="13315" max="13315" width="20.88671875" style="119" customWidth="1"/>
    <col min="13316" max="13317" width="20.44140625" style="119" customWidth="1"/>
    <col min="13318" max="13318" width="14.6640625" style="119" customWidth="1"/>
    <col min="13319" max="13319" width="14" style="119" customWidth="1"/>
    <col min="13320" max="13320" width="32.88671875" style="119" customWidth="1"/>
    <col min="13321" max="13321" width="11" style="119" customWidth="1"/>
    <col min="13322" max="13322" width="11.109375" style="119" customWidth="1"/>
    <col min="13323" max="13324" width="13.33203125" style="119" customWidth="1"/>
    <col min="13325" max="13325" width="13.88671875" style="119" customWidth="1"/>
    <col min="13326" max="13329" width="9.109375" style="119" customWidth="1"/>
    <col min="13330" max="13568" width="8.88671875" style="119"/>
    <col min="13569" max="13569" width="46.109375" style="119" customWidth="1"/>
    <col min="13570" max="13570" width="30.6640625" style="119" customWidth="1"/>
    <col min="13571" max="13571" width="20.88671875" style="119" customWidth="1"/>
    <col min="13572" max="13573" width="20.44140625" style="119" customWidth="1"/>
    <col min="13574" max="13574" width="14.6640625" style="119" customWidth="1"/>
    <col min="13575" max="13575" width="14" style="119" customWidth="1"/>
    <col min="13576" max="13576" width="32.88671875" style="119" customWidth="1"/>
    <col min="13577" max="13577" width="11" style="119" customWidth="1"/>
    <col min="13578" max="13578" width="11.109375" style="119" customWidth="1"/>
    <col min="13579" max="13580" width="13.33203125" style="119" customWidth="1"/>
    <col min="13581" max="13581" width="13.88671875" style="119" customWidth="1"/>
    <col min="13582" max="13585" width="9.109375" style="119" customWidth="1"/>
    <col min="13586" max="13824" width="8.88671875" style="119"/>
    <col min="13825" max="13825" width="46.109375" style="119" customWidth="1"/>
    <col min="13826" max="13826" width="30.6640625" style="119" customWidth="1"/>
    <col min="13827" max="13827" width="20.88671875" style="119" customWidth="1"/>
    <col min="13828" max="13829" width="20.44140625" style="119" customWidth="1"/>
    <col min="13830" max="13830" width="14.6640625" style="119" customWidth="1"/>
    <col min="13831" max="13831" width="14" style="119" customWidth="1"/>
    <col min="13832" max="13832" width="32.88671875" style="119" customWidth="1"/>
    <col min="13833" max="13833" width="11" style="119" customWidth="1"/>
    <col min="13834" max="13834" width="11.109375" style="119" customWidth="1"/>
    <col min="13835" max="13836" width="13.33203125" style="119" customWidth="1"/>
    <col min="13837" max="13837" width="13.88671875" style="119" customWidth="1"/>
    <col min="13838" max="13841" width="9.109375" style="119" customWidth="1"/>
    <col min="13842" max="14080" width="8.88671875" style="119"/>
    <col min="14081" max="14081" width="46.109375" style="119" customWidth="1"/>
    <col min="14082" max="14082" width="30.6640625" style="119" customWidth="1"/>
    <col min="14083" max="14083" width="20.88671875" style="119" customWidth="1"/>
    <col min="14084" max="14085" width="20.44140625" style="119" customWidth="1"/>
    <col min="14086" max="14086" width="14.6640625" style="119" customWidth="1"/>
    <col min="14087" max="14087" width="14" style="119" customWidth="1"/>
    <col min="14088" max="14088" width="32.88671875" style="119" customWidth="1"/>
    <col min="14089" max="14089" width="11" style="119" customWidth="1"/>
    <col min="14090" max="14090" width="11.109375" style="119" customWidth="1"/>
    <col min="14091" max="14092" width="13.33203125" style="119" customWidth="1"/>
    <col min="14093" max="14093" width="13.88671875" style="119" customWidth="1"/>
    <col min="14094" max="14097" width="9.109375" style="119" customWidth="1"/>
    <col min="14098" max="14336" width="8.88671875" style="119"/>
    <col min="14337" max="14337" width="46.109375" style="119" customWidth="1"/>
    <col min="14338" max="14338" width="30.6640625" style="119" customWidth="1"/>
    <col min="14339" max="14339" width="20.88671875" style="119" customWidth="1"/>
    <col min="14340" max="14341" width="20.44140625" style="119" customWidth="1"/>
    <col min="14342" max="14342" width="14.6640625" style="119" customWidth="1"/>
    <col min="14343" max="14343" width="14" style="119" customWidth="1"/>
    <col min="14344" max="14344" width="32.88671875" style="119" customWidth="1"/>
    <col min="14345" max="14345" width="11" style="119" customWidth="1"/>
    <col min="14346" max="14346" width="11.109375" style="119" customWidth="1"/>
    <col min="14347" max="14348" width="13.33203125" style="119" customWidth="1"/>
    <col min="14349" max="14349" width="13.88671875" style="119" customWidth="1"/>
    <col min="14350" max="14353" width="9.109375" style="119" customWidth="1"/>
    <col min="14354" max="14592" width="8.88671875" style="119"/>
    <col min="14593" max="14593" width="46.109375" style="119" customWidth="1"/>
    <col min="14594" max="14594" width="30.6640625" style="119" customWidth="1"/>
    <col min="14595" max="14595" width="20.88671875" style="119" customWidth="1"/>
    <col min="14596" max="14597" width="20.44140625" style="119" customWidth="1"/>
    <col min="14598" max="14598" width="14.6640625" style="119" customWidth="1"/>
    <col min="14599" max="14599" width="14" style="119" customWidth="1"/>
    <col min="14600" max="14600" width="32.88671875" style="119" customWidth="1"/>
    <col min="14601" max="14601" width="11" style="119" customWidth="1"/>
    <col min="14602" max="14602" width="11.109375" style="119" customWidth="1"/>
    <col min="14603" max="14604" width="13.33203125" style="119" customWidth="1"/>
    <col min="14605" max="14605" width="13.88671875" style="119" customWidth="1"/>
    <col min="14606" max="14609" width="9.109375" style="119" customWidth="1"/>
    <col min="14610" max="14848" width="8.88671875" style="119"/>
    <col min="14849" max="14849" width="46.109375" style="119" customWidth="1"/>
    <col min="14850" max="14850" width="30.6640625" style="119" customWidth="1"/>
    <col min="14851" max="14851" width="20.88671875" style="119" customWidth="1"/>
    <col min="14852" max="14853" width="20.44140625" style="119" customWidth="1"/>
    <col min="14854" max="14854" width="14.6640625" style="119" customWidth="1"/>
    <col min="14855" max="14855" width="14" style="119" customWidth="1"/>
    <col min="14856" max="14856" width="32.88671875" style="119" customWidth="1"/>
    <col min="14857" max="14857" width="11" style="119" customWidth="1"/>
    <col min="14858" max="14858" width="11.109375" style="119" customWidth="1"/>
    <col min="14859" max="14860" width="13.33203125" style="119" customWidth="1"/>
    <col min="14861" max="14861" width="13.88671875" style="119" customWidth="1"/>
    <col min="14862" max="14865" width="9.109375" style="119" customWidth="1"/>
    <col min="14866" max="15104" width="8.88671875" style="119"/>
    <col min="15105" max="15105" width="46.109375" style="119" customWidth="1"/>
    <col min="15106" max="15106" width="30.6640625" style="119" customWidth="1"/>
    <col min="15107" max="15107" width="20.88671875" style="119" customWidth="1"/>
    <col min="15108" max="15109" width="20.44140625" style="119" customWidth="1"/>
    <col min="15110" max="15110" width="14.6640625" style="119" customWidth="1"/>
    <col min="15111" max="15111" width="14" style="119" customWidth="1"/>
    <col min="15112" max="15112" width="32.88671875" style="119" customWidth="1"/>
    <col min="15113" max="15113" width="11" style="119" customWidth="1"/>
    <col min="15114" max="15114" width="11.109375" style="119" customWidth="1"/>
    <col min="15115" max="15116" width="13.33203125" style="119" customWidth="1"/>
    <col min="15117" max="15117" width="13.88671875" style="119" customWidth="1"/>
    <col min="15118" max="15121" width="9.109375" style="119" customWidth="1"/>
    <col min="15122" max="15360" width="8.88671875" style="119"/>
    <col min="15361" max="15361" width="46.109375" style="119" customWidth="1"/>
    <col min="15362" max="15362" width="30.6640625" style="119" customWidth="1"/>
    <col min="15363" max="15363" width="20.88671875" style="119" customWidth="1"/>
    <col min="15364" max="15365" width="20.44140625" style="119" customWidth="1"/>
    <col min="15366" max="15366" width="14.6640625" style="119" customWidth="1"/>
    <col min="15367" max="15367" width="14" style="119" customWidth="1"/>
    <col min="15368" max="15368" width="32.88671875" style="119" customWidth="1"/>
    <col min="15369" max="15369" width="11" style="119" customWidth="1"/>
    <col min="15370" max="15370" width="11.109375" style="119" customWidth="1"/>
    <col min="15371" max="15372" width="13.33203125" style="119" customWidth="1"/>
    <col min="15373" max="15373" width="13.88671875" style="119" customWidth="1"/>
    <col min="15374" max="15377" width="9.109375" style="119" customWidth="1"/>
    <col min="15378" max="15616" width="8.88671875" style="119"/>
    <col min="15617" max="15617" width="46.109375" style="119" customWidth="1"/>
    <col min="15618" max="15618" width="30.6640625" style="119" customWidth="1"/>
    <col min="15619" max="15619" width="20.88671875" style="119" customWidth="1"/>
    <col min="15620" max="15621" width="20.44140625" style="119" customWidth="1"/>
    <col min="15622" max="15622" width="14.6640625" style="119" customWidth="1"/>
    <col min="15623" max="15623" width="14" style="119" customWidth="1"/>
    <col min="15624" max="15624" width="32.88671875" style="119" customWidth="1"/>
    <col min="15625" max="15625" width="11" style="119" customWidth="1"/>
    <col min="15626" max="15626" width="11.109375" style="119" customWidth="1"/>
    <col min="15627" max="15628" width="13.33203125" style="119" customWidth="1"/>
    <col min="15629" max="15629" width="13.88671875" style="119" customWidth="1"/>
    <col min="15630" max="15633" width="9.109375" style="119" customWidth="1"/>
    <col min="15634" max="15872" width="8.88671875" style="119"/>
    <col min="15873" max="15873" width="46.109375" style="119" customWidth="1"/>
    <col min="15874" max="15874" width="30.6640625" style="119" customWidth="1"/>
    <col min="15875" max="15875" width="20.88671875" style="119" customWidth="1"/>
    <col min="15876" max="15877" width="20.44140625" style="119" customWidth="1"/>
    <col min="15878" max="15878" width="14.6640625" style="119" customWidth="1"/>
    <col min="15879" max="15879" width="14" style="119" customWidth="1"/>
    <col min="15880" max="15880" width="32.88671875" style="119" customWidth="1"/>
    <col min="15881" max="15881" width="11" style="119" customWidth="1"/>
    <col min="15882" max="15882" width="11.109375" style="119" customWidth="1"/>
    <col min="15883" max="15884" width="13.33203125" style="119" customWidth="1"/>
    <col min="15885" max="15885" width="13.88671875" style="119" customWidth="1"/>
    <col min="15886" max="15889" width="9.109375" style="119" customWidth="1"/>
    <col min="15890" max="16128" width="8.88671875" style="119"/>
    <col min="16129" max="16129" width="46.109375" style="119" customWidth="1"/>
    <col min="16130" max="16130" width="30.6640625" style="119" customWidth="1"/>
    <col min="16131" max="16131" width="20.88671875" style="119" customWidth="1"/>
    <col min="16132" max="16133" width="20.44140625" style="119" customWidth="1"/>
    <col min="16134" max="16134" width="14.6640625" style="119" customWidth="1"/>
    <col min="16135" max="16135" width="14" style="119" customWidth="1"/>
    <col min="16136" max="16136" width="32.88671875" style="119" customWidth="1"/>
    <col min="16137" max="16137" width="11" style="119" customWidth="1"/>
    <col min="16138" max="16138" width="11.109375" style="119" customWidth="1"/>
    <col min="16139" max="16140" width="13.33203125" style="119" customWidth="1"/>
    <col min="16141" max="16141" width="13.88671875" style="119" customWidth="1"/>
    <col min="16142" max="16145" width="9.109375" style="119" customWidth="1"/>
    <col min="16146" max="16384" width="8.88671875" style="119"/>
  </cols>
  <sheetData>
    <row r="1" spans="3:8" ht="39.75" customHeight="1" x14ac:dyDescent="0.3">
      <c r="C1" s="54"/>
      <c r="D1" s="54"/>
      <c r="E1" s="86"/>
      <c r="F1" s="256"/>
      <c r="G1" s="86"/>
      <c r="H1" s="74"/>
    </row>
    <row r="2" spans="3:8" ht="15.75" customHeight="1" x14ac:dyDescent="0.3">
      <c r="C2" s="562" t="s">
        <v>261</v>
      </c>
      <c r="D2" s="562"/>
      <c r="E2" s="562"/>
      <c r="F2" s="562"/>
      <c r="G2" s="258"/>
      <c r="H2" s="259"/>
    </row>
    <row r="3" spans="3:8" ht="15.75" customHeight="1" x14ac:dyDescent="0.3">
      <c r="C3" s="563"/>
      <c r="D3" s="562"/>
      <c r="E3" s="562"/>
      <c r="F3" s="562"/>
      <c r="G3" s="258"/>
      <c r="H3" s="259"/>
    </row>
    <row r="4" spans="3:8" ht="16.649999999999999" customHeight="1" x14ac:dyDescent="0.3">
      <c r="C4" s="561" t="s">
        <v>98</v>
      </c>
      <c r="D4" s="561"/>
      <c r="E4" s="561"/>
      <c r="F4" s="561"/>
      <c r="G4" s="258"/>
      <c r="H4" s="259"/>
    </row>
    <row r="5" spans="3:8" x14ac:dyDescent="0.25">
      <c r="C5" s="54"/>
      <c r="D5" s="54"/>
      <c r="E5" s="54"/>
      <c r="F5" s="257"/>
      <c r="G5" s="258"/>
      <c r="H5" s="259"/>
    </row>
    <row r="6" spans="3:8" ht="15.6" x14ac:dyDescent="0.3">
      <c r="C6" s="62"/>
      <c r="D6" s="62"/>
      <c r="E6" s="62"/>
      <c r="F6" s="257"/>
      <c r="G6" s="260"/>
      <c r="H6" s="260"/>
    </row>
    <row r="7" spans="3:8" s="120" customFormat="1" ht="19.5" customHeight="1" x14ac:dyDescent="0.3">
      <c r="C7" s="562" t="s">
        <v>263</v>
      </c>
      <c r="D7" s="562"/>
      <c r="E7" s="562"/>
      <c r="F7" s="562"/>
      <c r="G7" s="64"/>
      <c r="H7" s="64"/>
    </row>
    <row r="8" spans="3:8" s="120" customFormat="1" ht="15.6" x14ac:dyDescent="0.3">
      <c r="C8" s="563" t="s">
        <v>262</v>
      </c>
      <c r="D8" s="562"/>
      <c r="E8" s="562"/>
      <c r="F8" s="562"/>
      <c r="G8" s="62"/>
      <c r="H8" s="62"/>
    </row>
    <row r="9" spans="3:8" s="120" customFormat="1" ht="15.6" x14ac:dyDescent="0.3">
      <c r="C9" s="561" t="s">
        <v>98</v>
      </c>
      <c r="D9" s="561"/>
      <c r="E9" s="561"/>
      <c r="F9" s="561"/>
      <c r="G9" s="62"/>
      <c r="H9" s="62"/>
    </row>
    <row r="10" spans="3:8" s="120" customFormat="1" ht="15.6" x14ac:dyDescent="0.3">
      <c r="D10" s="561"/>
      <c r="E10" s="561"/>
      <c r="F10" s="561"/>
      <c r="G10" s="561"/>
    </row>
    <row r="11" spans="3:8" s="120" customFormat="1" ht="21.75" customHeight="1" x14ac:dyDescent="0.3">
      <c r="D11" s="113"/>
      <c r="E11" s="113"/>
      <c r="F11" s="113"/>
      <c r="G11" s="113"/>
    </row>
    <row r="12" spans="3:8" s="120" customFormat="1" ht="19.5" customHeight="1" x14ac:dyDescent="0.3">
      <c r="D12" s="121" t="s">
        <v>101</v>
      </c>
      <c r="E12" s="121"/>
      <c r="F12" s="121"/>
      <c r="G12" s="121"/>
    </row>
    <row r="13" spans="3:8" s="121" customFormat="1" ht="15.6" x14ac:dyDescent="0.3">
      <c r="D13" s="121" t="s">
        <v>285</v>
      </c>
    </row>
    <row r="14" spans="3:8" s="122" customFormat="1" ht="15.6" x14ac:dyDescent="0.3">
      <c r="D14" s="121"/>
      <c r="E14" s="121"/>
      <c r="F14" s="121"/>
      <c r="G14" s="121"/>
    </row>
    <row r="15" spans="3:8" s="122" customFormat="1" ht="15.6" x14ac:dyDescent="0.3"/>
    <row r="16" spans="3:8" s="122" customFormat="1" ht="15.6" x14ac:dyDescent="0.3">
      <c r="D16" s="123" t="s">
        <v>264</v>
      </c>
    </row>
    <row r="17" spans="1:13" s="122" customFormat="1" ht="15.6" x14ac:dyDescent="0.3">
      <c r="F17" s="124" t="s">
        <v>203</v>
      </c>
    </row>
    <row r="18" spans="1:13" s="122" customFormat="1" ht="18" customHeight="1" x14ac:dyDescent="0.3"/>
    <row r="19" spans="1:13" s="122" customFormat="1" ht="18" customHeight="1" x14ac:dyDescent="0.3">
      <c r="C19" s="73" t="s">
        <v>265</v>
      </c>
      <c r="D19" s="73"/>
      <c r="E19" s="508"/>
      <c r="F19" s="509"/>
      <c r="G19" s="508"/>
      <c r="H19" s="508"/>
      <c r="I19" s="508"/>
    </row>
    <row r="20" spans="1:13" s="128" customFormat="1" ht="15.6" x14ac:dyDescent="0.3">
      <c r="A20" s="72"/>
      <c r="B20" s="72"/>
      <c r="C20" s="587" t="s">
        <v>266</v>
      </c>
      <c r="D20" s="587"/>
      <c r="E20" s="587"/>
      <c r="F20" s="587"/>
      <c r="G20" s="587"/>
      <c r="H20" s="587"/>
      <c r="I20" s="587"/>
    </row>
    <row r="21" spans="1:13" s="128" customFormat="1" ht="16.2" x14ac:dyDescent="0.35">
      <c r="C21" s="135" t="s">
        <v>267</v>
      </c>
      <c r="D21" s="135"/>
      <c r="E21" s="135"/>
      <c r="F21" s="135"/>
      <c r="G21" s="135"/>
      <c r="H21" s="510"/>
      <c r="I21" s="134"/>
    </row>
    <row r="22" spans="1:13" s="128" customFormat="1" ht="15.6" x14ac:dyDescent="0.3">
      <c r="A22" s="72"/>
      <c r="B22" s="571" t="s">
        <v>268</v>
      </c>
      <c r="C22" s="571"/>
      <c r="D22" s="571"/>
      <c r="E22" s="571"/>
      <c r="F22" s="76"/>
      <c r="G22" s="76"/>
      <c r="H22" s="129"/>
      <c r="I22" s="127"/>
    </row>
    <row r="23" spans="1:13" s="128" customFormat="1" ht="15" customHeight="1" x14ac:dyDescent="0.3">
      <c r="A23" s="72"/>
      <c r="B23" s="73"/>
      <c r="E23" s="73"/>
      <c r="F23" s="73"/>
      <c r="G23" s="73"/>
      <c r="H23" s="126"/>
      <c r="I23" s="127"/>
    </row>
    <row r="24" spans="1:13" ht="18" customHeight="1" x14ac:dyDescent="0.3">
      <c r="A24" s="130"/>
      <c r="B24" s="130"/>
      <c r="C24" s="131"/>
      <c r="D24" s="131"/>
      <c r="E24" s="131"/>
      <c r="F24" s="131"/>
      <c r="G24" s="131"/>
      <c r="H24" s="131"/>
      <c r="J24" s="133"/>
      <c r="K24" s="133"/>
      <c r="L24" s="133"/>
      <c r="M24" s="133"/>
    </row>
    <row r="25" spans="1:13" ht="27.6" customHeight="1" x14ac:dyDescent="0.3">
      <c r="A25" s="579" t="s">
        <v>102</v>
      </c>
      <c r="B25" s="579"/>
      <c r="C25" s="579"/>
      <c r="D25" s="579"/>
      <c r="E25" s="579"/>
      <c r="F25" s="579"/>
      <c r="G25" s="579"/>
      <c r="H25" s="130"/>
      <c r="J25" s="133"/>
      <c r="K25" s="133"/>
      <c r="L25" s="133"/>
      <c r="M25" s="133"/>
    </row>
    <row r="26" spans="1:13" s="128" customFormat="1" ht="21.75" customHeight="1" x14ac:dyDescent="0.3">
      <c r="A26" s="538" t="s">
        <v>269</v>
      </c>
      <c r="B26" s="539"/>
      <c r="C26" s="539"/>
      <c r="D26" s="539"/>
      <c r="E26" s="539"/>
      <c r="F26" s="539"/>
      <c r="G26" s="539"/>
      <c r="H26" s="131"/>
      <c r="I26" s="127"/>
      <c r="J26" s="131"/>
      <c r="K26" s="131"/>
      <c r="L26" s="131"/>
      <c r="M26" s="131"/>
    </row>
    <row r="27" spans="1:13" s="128" customFormat="1" ht="90.6" customHeight="1" x14ac:dyDescent="0.3">
      <c r="A27" s="579" t="s">
        <v>270</v>
      </c>
      <c r="B27" s="579"/>
      <c r="C27" s="579"/>
      <c r="D27" s="579"/>
      <c r="E27" s="579"/>
      <c r="F27" s="579"/>
      <c r="G27" s="579"/>
      <c r="H27" s="130"/>
      <c r="I27" s="127"/>
    </row>
    <row r="28" spans="1:13" s="136" customFormat="1" ht="17.25" customHeight="1" x14ac:dyDescent="0.3">
      <c r="A28" s="120" t="s">
        <v>103</v>
      </c>
    </row>
    <row r="29" spans="1:13" s="136" customFormat="1" ht="15.75" customHeight="1" x14ac:dyDescent="0.3">
      <c r="A29" s="588" t="s">
        <v>104</v>
      </c>
      <c r="B29" s="588"/>
      <c r="C29" s="588"/>
      <c r="D29" s="588"/>
      <c r="E29" s="588"/>
      <c r="F29" s="588"/>
      <c r="G29" s="588"/>
    </row>
    <row r="30" spans="1:13" s="136" customFormat="1" ht="18" customHeight="1" x14ac:dyDescent="0.3">
      <c r="A30" s="580" t="s">
        <v>105</v>
      </c>
      <c r="B30" s="580"/>
      <c r="C30" s="580"/>
      <c r="D30" s="580"/>
      <c r="E30" s="580"/>
      <c r="F30" s="580"/>
      <c r="G30" s="580"/>
    </row>
    <row r="31" spans="1:13" s="136" customFormat="1" ht="16.649999999999999" customHeight="1" x14ac:dyDescent="0.3">
      <c r="A31" s="120" t="s">
        <v>271</v>
      </c>
    </row>
    <row r="32" spans="1:13" s="136" customFormat="1" ht="15.6" x14ac:dyDescent="0.3">
      <c r="A32" s="120" t="s">
        <v>93</v>
      </c>
    </row>
    <row r="33" spans="1:13" ht="31.5" customHeight="1" x14ac:dyDescent="0.3">
      <c r="A33" s="586" t="s">
        <v>86</v>
      </c>
      <c r="B33" s="586"/>
      <c r="C33" s="586"/>
      <c r="D33" s="586"/>
      <c r="E33" s="586"/>
      <c r="F33" s="586"/>
      <c r="G33" s="586"/>
      <c r="H33" s="130"/>
      <c r="I33" s="137"/>
      <c r="J33" s="138"/>
      <c r="K33" s="138"/>
      <c r="L33" s="138"/>
    </row>
    <row r="34" spans="1:13" s="136" customFormat="1" ht="64.2" customHeight="1" x14ac:dyDescent="0.3">
      <c r="A34" s="589" t="s">
        <v>272</v>
      </c>
      <c r="B34" s="589"/>
      <c r="C34" s="589"/>
      <c r="D34" s="589"/>
      <c r="E34" s="589"/>
      <c r="F34" s="589"/>
      <c r="G34" s="589"/>
    </row>
    <row r="35" spans="1:13" ht="118.5" customHeight="1" x14ac:dyDescent="0.3">
      <c r="A35" s="586" t="s">
        <v>274</v>
      </c>
      <c r="B35" s="586"/>
      <c r="C35" s="586"/>
      <c r="D35" s="586"/>
      <c r="E35" s="586"/>
      <c r="F35" s="586"/>
      <c r="G35" s="586"/>
      <c r="H35" s="130"/>
    </row>
    <row r="36" spans="1:13" ht="15.6" x14ac:dyDescent="0.3">
      <c r="A36" s="584"/>
      <c r="B36" s="584"/>
      <c r="C36" s="584"/>
      <c r="D36" s="584"/>
      <c r="E36" s="584"/>
      <c r="F36" s="584"/>
      <c r="G36" s="584"/>
      <c r="H36" s="139"/>
    </row>
    <row r="37" spans="1:13" ht="18.75" customHeight="1" x14ac:dyDescent="0.3">
      <c r="A37" s="585" t="s">
        <v>24</v>
      </c>
      <c r="B37" s="585"/>
      <c r="C37" s="585"/>
      <c r="D37" s="585"/>
      <c r="E37" s="585"/>
      <c r="F37" s="585"/>
      <c r="G37" s="585"/>
      <c r="H37" s="132"/>
      <c r="I37" s="119"/>
    </row>
    <row r="38" spans="1:13" ht="31.2" customHeight="1" x14ac:dyDescent="0.3">
      <c r="A38" s="550" t="s">
        <v>99</v>
      </c>
      <c r="B38" s="550" t="s">
        <v>26</v>
      </c>
      <c r="C38" s="550" t="s">
        <v>89</v>
      </c>
      <c r="D38" s="550" t="s">
        <v>459</v>
      </c>
      <c r="E38" s="550" t="s">
        <v>29</v>
      </c>
      <c r="F38" s="550"/>
      <c r="G38" s="550"/>
      <c r="H38" s="132"/>
      <c r="I38" s="119"/>
    </row>
    <row r="39" spans="1:13" ht="27" customHeight="1" x14ac:dyDescent="0.3">
      <c r="A39" s="550"/>
      <c r="B39" s="550"/>
      <c r="C39" s="550"/>
      <c r="D39" s="550"/>
      <c r="E39" s="519" t="s">
        <v>53</v>
      </c>
      <c r="F39" s="519" t="s">
        <v>54</v>
      </c>
      <c r="G39" s="519" t="s">
        <v>460</v>
      </c>
      <c r="H39" s="132"/>
      <c r="I39" s="119"/>
    </row>
    <row r="40" spans="1:13" ht="33" customHeight="1" x14ac:dyDescent="0.3">
      <c r="A40" s="140" t="s">
        <v>273</v>
      </c>
      <c r="B40" s="141" t="s">
        <v>106</v>
      </c>
      <c r="C40" s="10">
        <v>88063</v>
      </c>
      <c r="D40" s="10">
        <v>88227</v>
      </c>
      <c r="E40" s="10">
        <v>88227</v>
      </c>
      <c r="F40" s="10">
        <v>89868</v>
      </c>
      <c r="G40" s="10">
        <v>89868</v>
      </c>
      <c r="H40" s="132"/>
      <c r="I40" s="119"/>
    </row>
    <row r="41" spans="1:13" ht="21.75" customHeight="1" x14ac:dyDescent="0.35">
      <c r="A41" s="140" t="s">
        <v>44</v>
      </c>
      <c r="B41" s="141" t="s">
        <v>106</v>
      </c>
      <c r="C41" s="13">
        <v>611</v>
      </c>
      <c r="D41" s="749"/>
      <c r="E41" s="11"/>
      <c r="F41" s="750"/>
      <c r="G41" s="750"/>
      <c r="H41" s="132"/>
      <c r="I41" s="119"/>
    </row>
    <row r="42" spans="1:13" ht="36.75" customHeight="1" x14ac:dyDescent="0.3">
      <c r="A42" s="143" t="s">
        <v>90</v>
      </c>
      <c r="B42" s="144" t="s">
        <v>106</v>
      </c>
      <c r="C42" s="751">
        <f>C40+C41</f>
        <v>88674</v>
      </c>
      <c r="D42" s="751">
        <f>D40+D41</f>
        <v>88227</v>
      </c>
      <c r="E42" s="751">
        <f t="shared" ref="E42:G42" si="0">E40+E41</f>
        <v>88227</v>
      </c>
      <c r="F42" s="751">
        <f t="shared" si="0"/>
        <v>89868</v>
      </c>
      <c r="G42" s="751">
        <f t="shared" si="0"/>
        <v>89868</v>
      </c>
      <c r="H42" s="146"/>
      <c r="I42" s="133"/>
      <c r="J42" s="133"/>
      <c r="K42" s="133"/>
      <c r="L42" s="133"/>
    </row>
    <row r="43" spans="1:13" s="128" customFormat="1" ht="27" customHeight="1" x14ac:dyDescent="0.3">
      <c r="A43" s="579" t="s">
        <v>276</v>
      </c>
      <c r="B43" s="579"/>
      <c r="C43" s="579"/>
      <c r="D43" s="579"/>
      <c r="E43" s="579"/>
      <c r="F43" s="579"/>
      <c r="G43" s="579"/>
      <c r="H43" s="579"/>
      <c r="I43" s="127"/>
      <c r="J43" s="131"/>
      <c r="K43" s="131"/>
      <c r="L43" s="131"/>
      <c r="M43" s="131"/>
    </row>
    <row r="44" spans="1:13" s="136" customFormat="1" ht="17.25" customHeight="1" x14ac:dyDescent="0.3">
      <c r="A44" s="120" t="s">
        <v>107</v>
      </c>
    </row>
    <row r="45" spans="1:13" s="136" customFormat="1" ht="15.75" customHeight="1" x14ac:dyDescent="0.3">
      <c r="A45" s="580" t="s">
        <v>108</v>
      </c>
      <c r="B45" s="580"/>
      <c r="C45" s="580"/>
      <c r="D45" s="580"/>
      <c r="E45" s="580"/>
      <c r="F45" s="580"/>
      <c r="G45" s="580"/>
    </row>
    <row r="46" spans="1:13" s="136" customFormat="1" ht="17.25" customHeight="1" x14ac:dyDescent="0.3">
      <c r="A46" s="120" t="s">
        <v>109</v>
      </c>
      <c r="B46" s="147"/>
      <c r="C46" s="147"/>
      <c r="D46" s="147"/>
      <c r="E46" s="147"/>
      <c r="F46" s="147"/>
      <c r="G46" s="147"/>
    </row>
    <row r="47" spans="1:13" ht="122.25" customHeight="1" x14ac:dyDescent="0.3">
      <c r="A47" s="581" t="s">
        <v>275</v>
      </c>
      <c r="B47" s="581"/>
      <c r="C47" s="581"/>
      <c r="D47" s="581"/>
      <c r="E47" s="581"/>
      <c r="F47" s="581"/>
      <c r="G47" s="581"/>
      <c r="H47" s="130"/>
    </row>
    <row r="48" spans="1:13" ht="32.4" customHeight="1" x14ac:dyDescent="0.3">
      <c r="A48" s="582" t="s">
        <v>94</v>
      </c>
      <c r="B48" s="550" t="s">
        <v>26</v>
      </c>
      <c r="C48" s="550" t="s">
        <v>461</v>
      </c>
      <c r="D48" s="550" t="s">
        <v>52</v>
      </c>
      <c r="E48" s="550" t="s">
        <v>29</v>
      </c>
      <c r="F48" s="550"/>
      <c r="G48" s="550"/>
      <c r="H48" s="148"/>
      <c r="I48" s="119"/>
    </row>
    <row r="49" spans="1:9" ht="27" customHeight="1" x14ac:dyDescent="0.3">
      <c r="A49" s="582"/>
      <c r="B49" s="550"/>
      <c r="C49" s="550"/>
      <c r="D49" s="550"/>
      <c r="E49" s="519" t="s">
        <v>53</v>
      </c>
      <c r="F49" s="519" t="s">
        <v>54</v>
      </c>
      <c r="G49" s="519" t="s">
        <v>460</v>
      </c>
      <c r="H49" s="148"/>
      <c r="I49" s="119"/>
    </row>
    <row r="50" spans="1:9" ht="58.95" customHeight="1" x14ac:dyDescent="0.3">
      <c r="A50" s="149" t="s">
        <v>110</v>
      </c>
      <c r="B50" s="150" t="s">
        <v>59</v>
      </c>
      <c r="C50" s="752">
        <v>1847</v>
      </c>
      <c r="D50" s="752">
        <v>1020</v>
      </c>
      <c r="E50" s="753">
        <v>1020</v>
      </c>
      <c r="F50" s="752">
        <v>1022</v>
      </c>
      <c r="G50" s="754" t="s">
        <v>462</v>
      </c>
      <c r="H50" s="148"/>
      <c r="I50" s="119"/>
    </row>
    <row r="51" spans="1:9" ht="31.5" customHeight="1" x14ac:dyDescent="0.25">
      <c r="A51" s="153" t="s">
        <v>277</v>
      </c>
      <c r="B51" s="150" t="s">
        <v>59</v>
      </c>
      <c r="C51" s="752">
        <v>28</v>
      </c>
      <c r="D51" s="752">
        <v>0</v>
      </c>
      <c r="E51" s="753">
        <v>0</v>
      </c>
      <c r="F51" s="752">
        <v>0</v>
      </c>
      <c r="G51" s="754"/>
      <c r="H51" s="148"/>
      <c r="I51" s="119"/>
    </row>
    <row r="52" spans="1:9" ht="63.75" customHeight="1" x14ac:dyDescent="0.3">
      <c r="A52" s="149" t="s">
        <v>281</v>
      </c>
      <c r="B52" s="150" t="s">
        <v>59</v>
      </c>
      <c r="C52" s="752"/>
      <c r="D52" s="752">
        <v>12</v>
      </c>
      <c r="E52" s="753">
        <v>12</v>
      </c>
      <c r="F52" s="752">
        <v>12</v>
      </c>
      <c r="G52" s="754" t="s">
        <v>463</v>
      </c>
      <c r="H52" s="148"/>
      <c r="I52" s="119"/>
    </row>
    <row r="53" spans="1:9" ht="31.5" customHeight="1" x14ac:dyDescent="0.3">
      <c r="A53" s="149" t="s">
        <v>111</v>
      </c>
      <c r="B53" s="150" t="s">
        <v>59</v>
      </c>
      <c r="C53" s="752"/>
      <c r="D53" s="752">
        <v>8</v>
      </c>
      <c r="E53" s="753">
        <v>8</v>
      </c>
      <c r="F53" s="752">
        <v>8</v>
      </c>
      <c r="G53" s="754" t="s">
        <v>464</v>
      </c>
      <c r="H53" s="148"/>
      <c r="I53" s="119"/>
    </row>
    <row r="54" spans="1:9" ht="31.5" customHeight="1" x14ac:dyDescent="0.3">
      <c r="A54" s="149" t="s">
        <v>112</v>
      </c>
      <c r="B54" s="150" t="s">
        <v>59</v>
      </c>
      <c r="C54" s="752">
        <v>110</v>
      </c>
      <c r="D54" s="752">
        <v>359167</v>
      </c>
      <c r="E54" s="753">
        <v>364245</v>
      </c>
      <c r="F54" s="752">
        <v>364245</v>
      </c>
      <c r="G54" s="754" t="s">
        <v>465</v>
      </c>
      <c r="H54" s="148"/>
      <c r="I54" s="119"/>
    </row>
    <row r="55" spans="1:9" ht="37.5" customHeight="1" x14ac:dyDescent="0.3">
      <c r="A55" s="149" t="s">
        <v>113</v>
      </c>
      <c r="B55" s="150" t="s">
        <v>59</v>
      </c>
      <c r="C55" s="752"/>
      <c r="D55" s="752">
        <v>12</v>
      </c>
      <c r="E55" s="753">
        <v>12</v>
      </c>
      <c r="F55" s="752">
        <v>12</v>
      </c>
      <c r="G55" s="754" t="s">
        <v>463</v>
      </c>
      <c r="H55" s="148"/>
      <c r="I55" s="119"/>
    </row>
    <row r="56" spans="1:9" ht="31.5" hidden="1" customHeight="1" x14ac:dyDescent="0.3">
      <c r="A56" s="149" t="s">
        <v>114</v>
      </c>
      <c r="B56" s="150" t="s">
        <v>59</v>
      </c>
      <c r="C56" s="752"/>
      <c r="D56" s="752"/>
      <c r="E56" s="753"/>
      <c r="F56" s="752"/>
      <c r="G56" s="754"/>
      <c r="H56" s="148"/>
      <c r="I56" s="119"/>
    </row>
    <row r="57" spans="1:9" ht="31.5" customHeight="1" x14ac:dyDescent="0.3">
      <c r="A57" s="149" t="s">
        <v>115</v>
      </c>
      <c r="B57" s="150" t="s">
        <v>59</v>
      </c>
      <c r="C57" s="752">
        <v>5</v>
      </c>
      <c r="D57" s="752">
        <v>9</v>
      </c>
      <c r="E57" s="753">
        <v>9</v>
      </c>
      <c r="F57" s="752">
        <v>9</v>
      </c>
      <c r="G57" s="754" t="s">
        <v>466</v>
      </c>
      <c r="H57" s="148"/>
      <c r="I57" s="119"/>
    </row>
    <row r="58" spans="1:9" ht="31.5" customHeight="1" x14ac:dyDescent="0.3">
      <c r="A58" s="149" t="s">
        <v>116</v>
      </c>
      <c r="B58" s="150" t="s">
        <v>59</v>
      </c>
      <c r="C58" s="752">
        <v>814647</v>
      </c>
      <c r="D58" s="752">
        <v>138000</v>
      </c>
      <c r="E58" s="753">
        <v>138000</v>
      </c>
      <c r="F58" s="752">
        <v>143000</v>
      </c>
      <c r="G58" s="754" t="s">
        <v>467</v>
      </c>
      <c r="H58" s="148"/>
      <c r="I58" s="119"/>
    </row>
    <row r="59" spans="1:9" ht="24.6" customHeight="1" x14ac:dyDescent="0.3">
      <c r="A59" s="149" t="s">
        <v>117</v>
      </c>
      <c r="B59" s="150" t="s">
        <v>59</v>
      </c>
      <c r="C59" s="752">
        <v>24</v>
      </c>
      <c r="D59" s="752">
        <v>0</v>
      </c>
      <c r="E59" s="753">
        <v>0</v>
      </c>
      <c r="F59" s="752">
        <v>0</v>
      </c>
      <c r="G59" s="754" t="s">
        <v>468</v>
      </c>
      <c r="H59" s="148"/>
      <c r="I59" s="119"/>
    </row>
    <row r="60" spans="1:9" ht="27" customHeight="1" x14ac:dyDescent="0.3">
      <c r="A60" s="149" t="s">
        <v>280</v>
      </c>
      <c r="B60" s="150" t="s">
        <v>59</v>
      </c>
      <c r="C60" s="752">
        <v>24</v>
      </c>
      <c r="D60" s="752">
        <v>24</v>
      </c>
      <c r="E60" s="753">
        <v>24</v>
      </c>
      <c r="F60" s="752">
        <v>24</v>
      </c>
      <c r="G60" s="754" t="s">
        <v>469</v>
      </c>
      <c r="H60" s="148"/>
      <c r="I60" s="119"/>
    </row>
    <row r="61" spans="1:9" ht="22.95" customHeight="1" x14ac:dyDescent="0.3">
      <c r="A61" s="149" t="s">
        <v>118</v>
      </c>
      <c r="B61" s="150" t="s">
        <v>59</v>
      </c>
      <c r="C61" s="752">
        <v>208</v>
      </c>
      <c r="D61" s="752">
        <v>90</v>
      </c>
      <c r="E61" s="753">
        <v>90</v>
      </c>
      <c r="F61" s="752">
        <v>90</v>
      </c>
      <c r="G61" s="754" t="s">
        <v>470</v>
      </c>
      <c r="H61" s="148"/>
      <c r="I61" s="119"/>
    </row>
    <row r="62" spans="1:9" ht="31.5" customHeight="1" x14ac:dyDescent="0.3">
      <c r="A62" s="149" t="s">
        <v>119</v>
      </c>
      <c r="B62" s="150" t="s">
        <v>59</v>
      </c>
      <c r="C62" s="752">
        <v>144</v>
      </c>
      <c r="D62" s="752">
        <v>1</v>
      </c>
      <c r="E62" s="753">
        <v>1</v>
      </c>
      <c r="F62" s="752">
        <v>1</v>
      </c>
      <c r="G62" s="754" t="s">
        <v>471</v>
      </c>
      <c r="H62" s="148"/>
      <c r="I62" s="119"/>
    </row>
    <row r="63" spans="1:9" ht="31.5" customHeight="1" x14ac:dyDescent="0.3">
      <c r="A63" s="149" t="s">
        <v>279</v>
      </c>
      <c r="B63" s="150" t="s">
        <v>59</v>
      </c>
      <c r="C63" s="752">
        <v>18</v>
      </c>
      <c r="D63" s="752">
        <v>0</v>
      </c>
      <c r="E63" s="753">
        <v>0</v>
      </c>
      <c r="F63" s="752">
        <v>0</v>
      </c>
      <c r="G63" s="754"/>
      <c r="H63" s="148"/>
      <c r="I63" s="119"/>
    </row>
    <row r="64" spans="1:9" ht="31.5" customHeight="1" x14ac:dyDescent="0.3">
      <c r="A64" s="149" t="s">
        <v>278</v>
      </c>
      <c r="B64" s="150" t="s">
        <v>59</v>
      </c>
      <c r="C64" s="752">
        <v>4517</v>
      </c>
      <c r="D64" s="752">
        <v>12</v>
      </c>
      <c r="E64" s="753">
        <v>12</v>
      </c>
      <c r="F64" s="752">
        <v>12</v>
      </c>
      <c r="G64" s="754" t="s">
        <v>472</v>
      </c>
      <c r="H64" s="148"/>
      <c r="I64" s="119"/>
    </row>
    <row r="65" spans="1:256" ht="31.5" hidden="1" customHeight="1" x14ac:dyDescent="0.3">
      <c r="A65" s="149" t="s">
        <v>120</v>
      </c>
      <c r="B65" s="150" t="s">
        <v>121</v>
      </c>
      <c r="C65" s="154"/>
      <c r="D65" s="154"/>
      <c r="E65" s="154"/>
      <c r="F65" s="154"/>
      <c r="G65" s="142"/>
      <c r="H65" s="148"/>
      <c r="I65" s="119"/>
    </row>
    <row r="66" spans="1:256" ht="31.5" hidden="1" customHeight="1" x14ac:dyDescent="0.3">
      <c r="A66" s="149" t="s">
        <v>122</v>
      </c>
      <c r="B66" s="150" t="s">
        <v>121</v>
      </c>
      <c r="C66" s="154"/>
      <c r="D66" s="154"/>
      <c r="E66" s="154"/>
      <c r="F66" s="154"/>
      <c r="G66" s="142"/>
      <c r="H66" s="148"/>
      <c r="I66" s="119"/>
    </row>
    <row r="67" spans="1:256" ht="12" customHeight="1" x14ac:dyDescent="0.3">
      <c r="A67" s="155"/>
      <c r="B67" s="156"/>
      <c r="C67" s="157"/>
      <c r="D67" s="157"/>
      <c r="E67" s="157"/>
      <c r="F67" s="157"/>
      <c r="G67" s="157"/>
      <c r="H67" s="148"/>
      <c r="I67" s="119"/>
    </row>
    <row r="68" spans="1:256" ht="32.4" customHeight="1" x14ac:dyDescent="0.3">
      <c r="A68" s="583" t="s">
        <v>123</v>
      </c>
      <c r="B68" s="550" t="s">
        <v>26</v>
      </c>
      <c r="C68" s="550" t="s">
        <v>461</v>
      </c>
      <c r="D68" s="550" t="s">
        <v>52</v>
      </c>
      <c r="E68" s="550" t="s">
        <v>29</v>
      </c>
      <c r="F68" s="550"/>
      <c r="G68" s="550"/>
      <c r="H68" s="148"/>
      <c r="I68" s="133"/>
      <c r="J68" s="133"/>
      <c r="K68" s="133"/>
      <c r="L68" s="133"/>
    </row>
    <row r="69" spans="1:256" ht="27" customHeight="1" x14ac:dyDescent="0.3">
      <c r="A69" s="583"/>
      <c r="B69" s="550"/>
      <c r="C69" s="550"/>
      <c r="D69" s="550"/>
      <c r="E69" s="519" t="s">
        <v>53</v>
      </c>
      <c r="F69" s="519" t="s">
        <v>54</v>
      </c>
      <c r="G69" s="519" t="s">
        <v>460</v>
      </c>
      <c r="H69" s="132"/>
      <c r="I69" s="133"/>
      <c r="J69" s="133"/>
      <c r="K69" s="133"/>
      <c r="L69" s="133"/>
    </row>
    <row r="70" spans="1:256" ht="31.2" customHeight="1" x14ac:dyDescent="0.3">
      <c r="A70" s="158" t="s">
        <v>273</v>
      </c>
      <c r="B70" s="141" t="s">
        <v>106</v>
      </c>
      <c r="C70" s="159">
        <f>C40</f>
        <v>88063</v>
      </c>
      <c r="D70" s="159">
        <f t="shared" ref="D70:G70" si="1">D40</f>
        <v>88227</v>
      </c>
      <c r="E70" s="159">
        <f t="shared" si="1"/>
        <v>88227</v>
      </c>
      <c r="F70" s="159">
        <f t="shared" si="1"/>
        <v>89868</v>
      </c>
      <c r="G70" s="159">
        <f t="shared" si="1"/>
        <v>89868</v>
      </c>
      <c r="H70" s="132"/>
      <c r="I70" s="133"/>
      <c r="J70" s="133"/>
      <c r="K70" s="133"/>
      <c r="L70" s="133"/>
    </row>
    <row r="71" spans="1:256" ht="39" customHeight="1" x14ac:dyDescent="0.3">
      <c r="A71" s="143" t="s">
        <v>282</v>
      </c>
      <c r="B71" s="144" t="s">
        <v>106</v>
      </c>
      <c r="C71" s="145">
        <f>SUM(C70)</f>
        <v>88063</v>
      </c>
      <c r="D71" s="145">
        <f>SUM(D70)</f>
        <v>88227</v>
      </c>
      <c r="E71" s="145">
        <f>SUM(E70)</f>
        <v>88227</v>
      </c>
      <c r="F71" s="145">
        <f>SUM(F70)</f>
        <v>89868</v>
      </c>
      <c r="G71" s="145">
        <f>SUM(G70)</f>
        <v>89868</v>
      </c>
      <c r="H71" s="132"/>
      <c r="I71" s="133"/>
      <c r="J71" s="160"/>
      <c r="K71" s="160"/>
      <c r="L71" s="160"/>
    </row>
    <row r="73" spans="1:256" s="54" customFormat="1" ht="52.95" hidden="1" customHeight="1" x14ac:dyDescent="0.3">
      <c r="A73" s="554" t="s">
        <v>124</v>
      </c>
      <c r="B73" s="554"/>
      <c r="C73" s="554"/>
      <c r="D73" s="554"/>
      <c r="E73" s="554"/>
      <c r="F73" s="554"/>
      <c r="G73" s="554"/>
      <c r="H73" s="554"/>
      <c r="I73" s="74"/>
      <c r="J73" s="99"/>
      <c r="K73" s="99"/>
      <c r="L73" s="99"/>
      <c r="M73" s="99"/>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c r="CG73" s="72"/>
      <c r="CH73" s="72"/>
      <c r="CI73" s="72"/>
      <c r="CJ73" s="72"/>
      <c r="CK73" s="72"/>
      <c r="CL73" s="72"/>
      <c r="CM73" s="72"/>
      <c r="CN73" s="72"/>
      <c r="CO73" s="72"/>
      <c r="CP73" s="72"/>
      <c r="CQ73" s="72"/>
      <c r="CR73" s="72"/>
      <c r="CS73" s="72"/>
      <c r="CT73" s="72"/>
      <c r="CU73" s="7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X73" s="72"/>
      <c r="FY73" s="72"/>
      <c r="FZ73" s="72"/>
      <c r="GA73" s="72"/>
      <c r="GB73" s="72"/>
      <c r="GC73" s="72"/>
      <c r="GD73" s="72"/>
      <c r="GE73" s="72"/>
      <c r="GF73" s="72"/>
      <c r="GG73" s="72"/>
      <c r="GH73" s="72"/>
      <c r="GI73" s="72"/>
      <c r="GJ73" s="72"/>
      <c r="GK73" s="72"/>
      <c r="GL73" s="72"/>
      <c r="GM73" s="72"/>
      <c r="GN73" s="72"/>
      <c r="GO73" s="72"/>
      <c r="GP73" s="72"/>
      <c r="GQ73" s="72"/>
      <c r="GR73" s="72"/>
      <c r="GS73" s="72"/>
      <c r="GT73" s="72"/>
      <c r="GU73" s="72"/>
      <c r="GV73" s="72"/>
      <c r="GW73" s="72"/>
      <c r="GX73" s="72"/>
      <c r="GY73" s="72"/>
      <c r="GZ73" s="72"/>
      <c r="HA73" s="72"/>
      <c r="HB73" s="72"/>
      <c r="HC73" s="72"/>
      <c r="HD73" s="72"/>
      <c r="HE73" s="72"/>
      <c r="HF73" s="72"/>
      <c r="HG73" s="72"/>
      <c r="HH73" s="72"/>
      <c r="HI73" s="72"/>
      <c r="HJ73" s="72"/>
      <c r="HK73" s="72"/>
      <c r="HL73" s="72"/>
      <c r="HM73" s="72"/>
      <c r="HN73" s="72"/>
      <c r="HO73" s="72"/>
      <c r="HP73" s="72"/>
      <c r="HQ73" s="72"/>
      <c r="HR73" s="72"/>
      <c r="HS73" s="72"/>
      <c r="HT73" s="72"/>
      <c r="HU73" s="72"/>
      <c r="HV73" s="72"/>
      <c r="HW73" s="72"/>
      <c r="HX73" s="72"/>
      <c r="HY73" s="72"/>
      <c r="HZ73" s="72"/>
      <c r="IA73" s="72"/>
      <c r="IB73" s="72"/>
      <c r="IC73" s="72"/>
      <c r="ID73" s="72"/>
      <c r="IE73" s="72"/>
      <c r="IF73" s="72"/>
      <c r="IG73" s="72"/>
      <c r="IH73" s="72"/>
      <c r="II73" s="72"/>
      <c r="IJ73" s="72"/>
      <c r="IK73" s="72"/>
      <c r="IL73" s="72"/>
      <c r="IM73" s="72"/>
      <c r="IN73" s="72"/>
      <c r="IO73" s="72"/>
      <c r="IP73" s="72"/>
      <c r="IQ73" s="72"/>
      <c r="IR73" s="72"/>
      <c r="IS73" s="72"/>
      <c r="IT73" s="72"/>
      <c r="IU73" s="72"/>
      <c r="IV73" s="72"/>
    </row>
    <row r="74" spans="1:256" s="54" customFormat="1" ht="16.2" hidden="1" customHeight="1" x14ac:dyDescent="0.3">
      <c r="A74" s="70" t="s">
        <v>125</v>
      </c>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c r="EN74" s="85"/>
      <c r="EO74" s="85"/>
      <c r="EP74" s="85"/>
      <c r="EQ74" s="85"/>
      <c r="ER74" s="85"/>
      <c r="ES74" s="85"/>
      <c r="ET74" s="85"/>
      <c r="EU74" s="85"/>
      <c r="EV74" s="85"/>
      <c r="EW74" s="85"/>
      <c r="EX74" s="85"/>
      <c r="EY74" s="85"/>
      <c r="EZ74" s="85"/>
      <c r="FA74" s="85"/>
      <c r="FB74" s="85"/>
      <c r="FC74" s="85"/>
      <c r="FD74" s="85"/>
      <c r="FE74" s="85"/>
      <c r="FF74" s="85"/>
      <c r="FG74" s="85"/>
      <c r="FH74" s="85"/>
      <c r="FI74" s="85"/>
      <c r="FJ74" s="85"/>
      <c r="FK74" s="85"/>
      <c r="FL74" s="85"/>
      <c r="FM74" s="85"/>
      <c r="FN74" s="85"/>
      <c r="FO74" s="85"/>
      <c r="FP74" s="85"/>
      <c r="FQ74" s="85"/>
      <c r="FR74" s="85"/>
      <c r="FS74" s="85"/>
      <c r="FT74" s="85"/>
      <c r="FU74" s="85"/>
      <c r="FV74" s="85"/>
      <c r="FW74" s="85"/>
      <c r="FX74" s="85"/>
      <c r="FY74" s="85"/>
      <c r="FZ74" s="85"/>
      <c r="GA74" s="85"/>
      <c r="GB74" s="85"/>
      <c r="GC74" s="85"/>
      <c r="GD74" s="85"/>
      <c r="GE74" s="85"/>
      <c r="GF74" s="85"/>
      <c r="GG74" s="85"/>
      <c r="GH74" s="85"/>
      <c r="GI74" s="85"/>
      <c r="GJ74" s="85"/>
      <c r="GK74" s="85"/>
      <c r="GL74" s="85"/>
      <c r="GM74" s="85"/>
      <c r="GN74" s="85"/>
      <c r="GO74" s="85"/>
      <c r="GP74" s="85"/>
      <c r="GQ74" s="85"/>
      <c r="GR74" s="85"/>
      <c r="GS74" s="85"/>
      <c r="GT74" s="85"/>
      <c r="GU74" s="85"/>
      <c r="GV74" s="85"/>
      <c r="GW74" s="85"/>
      <c r="GX74" s="85"/>
      <c r="GY74" s="85"/>
      <c r="GZ74" s="85"/>
      <c r="HA74" s="85"/>
      <c r="HB74" s="85"/>
      <c r="HC74" s="85"/>
      <c r="HD74" s="85"/>
      <c r="HE74" s="85"/>
      <c r="HF74" s="85"/>
      <c r="HG74" s="85"/>
      <c r="HH74" s="85"/>
      <c r="HI74" s="85"/>
      <c r="HJ74" s="85"/>
      <c r="HK74" s="85"/>
      <c r="HL74" s="85"/>
      <c r="HM74" s="85"/>
      <c r="HN74" s="85"/>
      <c r="HO74" s="85"/>
      <c r="HP74" s="85"/>
      <c r="HQ74" s="85"/>
      <c r="HR74" s="85"/>
      <c r="HS74" s="85"/>
      <c r="HT74" s="85"/>
      <c r="HU74" s="85"/>
      <c r="HV74" s="85"/>
      <c r="HW74" s="85"/>
      <c r="HX74" s="85"/>
      <c r="HY74" s="85"/>
      <c r="HZ74" s="85"/>
      <c r="IA74" s="85"/>
      <c r="IB74" s="85"/>
      <c r="IC74" s="85"/>
      <c r="ID74" s="85"/>
      <c r="IE74" s="85"/>
      <c r="IF74" s="85"/>
      <c r="IG74" s="85"/>
      <c r="IH74" s="85"/>
      <c r="II74" s="85"/>
      <c r="IJ74" s="85"/>
      <c r="IK74" s="85"/>
      <c r="IL74" s="85"/>
      <c r="IM74" s="85"/>
      <c r="IN74" s="85"/>
      <c r="IO74" s="85"/>
      <c r="IP74" s="85"/>
      <c r="IQ74" s="85"/>
      <c r="IR74" s="85"/>
      <c r="IS74" s="85"/>
      <c r="IT74" s="85"/>
      <c r="IU74" s="85"/>
      <c r="IV74" s="85"/>
    </row>
    <row r="75" spans="1:256" s="54" customFormat="1" ht="31.2" hidden="1" customHeight="1" x14ac:dyDescent="0.3">
      <c r="A75" s="576" t="s">
        <v>126</v>
      </c>
      <c r="B75" s="576"/>
      <c r="C75" s="576"/>
      <c r="D75" s="576"/>
      <c r="E75" s="576"/>
      <c r="F75" s="576"/>
      <c r="G75" s="576"/>
      <c r="H75" s="576"/>
      <c r="I75" s="576"/>
      <c r="J75" s="576"/>
      <c r="K75" s="576"/>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c r="CB75" s="85"/>
      <c r="CC75" s="85"/>
      <c r="CD75" s="85"/>
      <c r="CE75" s="85"/>
      <c r="CF75" s="85"/>
      <c r="CG75" s="85"/>
      <c r="CH75" s="85"/>
      <c r="CI75" s="85"/>
      <c r="CJ75" s="85"/>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85"/>
      <c r="EJ75" s="85"/>
      <c r="EK75" s="85"/>
      <c r="EL75" s="85"/>
      <c r="EM75" s="85"/>
      <c r="EN75" s="85"/>
      <c r="EO75" s="85"/>
      <c r="EP75" s="85"/>
      <c r="EQ75" s="85"/>
      <c r="ER75" s="85"/>
      <c r="ES75" s="85"/>
      <c r="ET75" s="85"/>
      <c r="EU75" s="85"/>
      <c r="EV75" s="85"/>
      <c r="EW75" s="85"/>
      <c r="EX75" s="85"/>
      <c r="EY75" s="85"/>
      <c r="EZ75" s="85"/>
      <c r="FA75" s="85"/>
      <c r="FB75" s="85"/>
      <c r="FC75" s="85"/>
      <c r="FD75" s="85"/>
      <c r="FE75" s="85"/>
      <c r="FF75" s="85"/>
      <c r="FG75" s="85"/>
      <c r="FH75" s="85"/>
      <c r="FI75" s="85"/>
      <c r="FJ75" s="85"/>
      <c r="FK75" s="85"/>
      <c r="FL75" s="85"/>
      <c r="FM75" s="85"/>
      <c r="FN75" s="85"/>
      <c r="FO75" s="85"/>
      <c r="FP75" s="85"/>
      <c r="FQ75" s="85"/>
      <c r="FR75" s="85"/>
      <c r="FS75" s="85"/>
      <c r="FT75" s="85"/>
      <c r="FU75" s="85"/>
      <c r="FV75" s="85"/>
      <c r="FW75" s="85"/>
      <c r="FX75" s="85"/>
      <c r="FY75" s="85"/>
      <c r="FZ75" s="85"/>
      <c r="GA75" s="85"/>
      <c r="GB75" s="85"/>
      <c r="GC75" s="85"/>
      <c r="GD75" s="85"/>
      <c r="GE75" s="85"/>
      <c r="GF75" s="85"/>
      <c r="GG75" s="85"/>
      <c r="GH75" s="85"/>
      <c r="GI75" s="85"/>
      <c r="GJ75" s="85"/>
      <c r="GK75" s="85"/>
      <c r="GL75" s="85"/>
      <c r="GM75" s="85"/>
      <c r="GN75" s="85"/>
      <c r="GO75" s="85"/>
      <c r="GP75" s="85"/>
      <c r="GQ75" s="85"/>
      <c r="GR75" s="85"/>
      <c r="GS75" s="85"/>
      <c r="GT75" s="85"/>
      <c r="GU75" s="85"/>
      <c r="GV75" s="85"/>
      <c r="GW75" s="85"/>
      <c r="GX75" s="85"/>
      <c r="GY75" s="85"/>
      <c r="GZ75" s="85"/>
      <c r="HA75" s="85"/>
      <c r="HB75" s="85"/>
      <c r="HC75" s="85"/>
      <c r="HD75" s="85"/>
      <c r="HE75" s="85"/>
      <c r="HF75" s="85"/>
      <c r="HG75" s="85"/>
      <c r="HH75" s="85"/>
      <c r="HI75" s="85"/>
      <c r="HJ75" s="85"/>
      <c r="HK75" s="85"/>
      <c r="HL75" s="85"/>
      <c r="HM75" s="85"/>
      <c r="HN75" s="85"/>
      <c r="HO75" s="85"/>
      <c r="HP75" s="85"/>
      <c r="HQ75" s="85"/>
      <c r="HR75" s="85"/>
      <c r="HS75" s="85"/>
      <c r="HT75" s="85"/>
      <c r="HU75" s="85"/>
      <c r="HV75" s="85"/>
      <c r="HW75" s="85"/>
      <c r="HX75" s="85"/>
      <c r="HY75" s="85"/>
      <c r="HZ75" s="85"/>
      <c r="IA75" s="85"/>
      <c r="IB75" s="85"/>
      <c r="IC75" s="85"/>
      <c r="ID75" s="85"/>
      <c r="IE75" s="85"/>
      <c r="IF75" s="85"/>
      <c r="IG75" s="85"/>
      <c r="IH75" s="85"/>
      <c r="II75" s="85"/>
      <c r="IJ75" s="85"/>
      <c r="IK75" s="85"/>
      <c r="IL75" s="85"/>
      <c r="IM75" s="85"/>
      <c r="IN75" s="85"/>
      <c r="IO75" s="85"/>
      <c r="IP75" s="85"/>
      <c r="IQ75" s="85"/>
      <c r="IR75" s="85"/>
      <c r="IS75" s="85"/>
      <c r="IT75" s="85"/>
      <c r="IU75" s="85"/>
      <c r="IV75" s="85"/>
    </row>
    <row r="76" spans="1:256" s="54" customFormat="1" ht="22.2" hidden="1" customHeight="1" x14ac:dyDescent="0.3">
      <c r="A76" s="161" t="s">
        <v>100</v>
      </c>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62"/>
      <c r="BF76" s="162"/>
      <c r="BG76" s="162"/>
      <c r="BH76" s="162"/>
      <c r="BI76" s="162"/>
      <c r="BJ76" s="162"/>
      <c r="BK76" s="162"/>
      <c r="BL76" s="162"/>
      <c r="BM76" s="162"/>
      <c r="BN76" s="162"/>
      <c r="BO76" s="162"/>
      <c r="BP76" s="162"/>
      <c r="BQ76" s="162"/>
      <c r="BR76" s="162"/>
      <c r="BS76" s="162"/>
      <c r="BT76" s="162"/>
      <c r="BU76" s="162"/>
      <c r="BV76" s="162"/>
      <c r="BW76" s="162"/>
      <c r="BX76" s="162"/>
      <c r="BY76" s="162"/>
      <c r="BZ76" s="162"/>
      <c r="CA76" s="162"/>
      <c r="CB76" s="162"/>
      <c r="CC76" s="162"/>
      <c r="CD76" s="162"/>
      <c r="CE76" s="162"/>
      <c r="CF76" s="162"/>
      <c r="CG76" s="162"/>
      <c r="CH76" s="162"/>
      <c r="CI76" s="162"/>
      <c r="CJ76" s="162"/>
      <c r="CK76" s="162"/>
      <c r="CL76" s="162"/>
      <c r="CM76" s="162"/>
      <c r="CN76" s="162"/>
      <c r="CO76" s="162"/>
      <c r="CP76" s="162"/>
      <c r="CQ76" s="162"/>
      <c r="CR76" s="162"/>
      <c r="CS76" s="162"/>
      <c r="CT76" s="162"/>
      <c r="CU76" s="162"/>
      <c r="CV76" s="162"/>
      <c r="CW76" s="162"/>
      <c r="CX76" s="162"/>
      <c r="CY76" s="162"/>
      <c r="CZ76" s="162"/>
      <c r="DA76" s="162"/>
      <c r="DB76" s="162"/>
      <c r="DC76" s="162"/>
      <c r="DD76" s="162"/>
      <c r="DE76" s="162"/>
      <c r="DF76" s="162"/>
      <c r="DG76" s="162"/>
      <c r="DH76" s="162"/>
      <c r="DI76" s="162"/>
      <c r="DJ76" s="162"/>
      <c r="DK76" s="162"/>
      <c r="DL76" s="162"/>
      <c r="DM76" s="162"/>
      <c r="DN76" s="162"/>
      <c r="DO76" s="162"/>
      <c r="DP76" s="162"/>
      <c r="DQ76" s="162"/>
      <c r="DR76" s="162"/>
      <c r="DS76" s="162"/>
      <c r="DT76" s="162"/>
      <c r="DU76" s="162"/>
      <c r="DV76" s="162"/>
      <c r="DW76" s="162"/>
      <c r="DX76" s="162"/>
      <c r="DY76" s="162"/>
      <c r="DZ76" s="162"/>
      <c r="EA76" s="162"/>
      <c r="EB76" s="162"/>
      <c r="EC76" s="162"/>
      <c r="ED76" s="162"/>
      <c r="EE76" s="162"/>
      <c r="EF76" s="162"/>
      <c r="EG76" s="162"/>
      <c r="EH76" s="162"/>
      <c r="EI76" s="162"/>
      <c r="EJ76" s="162"/>
      <c r="EK76" s="162"/>
      <c r="EL76" s="162"/>
      <c r="EM76" s="162"/>
      <c r="EN76" s="162"/>
      <c r="EO76" s="162"/>
      <c r="EP76" s="162"/>
      <c r="EQ76" s="162"/>
      <c r="ER76" s="162"/>
      <c r="ES76" s="162"/>
      <c r="ET76" s="162"/>
      <c r="EU76" s="162"/>
      <c r="EV76" s="162"/>
      <c r="EW76" s="162"/>
      <c r="EX76" s="162"/>
      <c r="EY76" s="162"/>
      <c r="EZ76" s="162"/>
      <c r="FA76" s="162"/>
      <c r="FB76" s="162"/>
      <c r="FC76" s="162"/>
      <c r="FD76" s="162"/>
      <c r="FE76" s="162"/>
      <c r="FF76" s="162"/>
      <c r="FG76" s="162"/>
      <c r="FH76" s="162"/>
      <c r="FI76" s="162"/>
      <c r="FJ76" s="162"/>
      <c r="FK76" s="162"/>
      <c r="FL76" s="162"/>
      <c r="FM76" s="162"/>
      <c r="FN76" s="162"/>
      <c r="FO76" s="162"/>
      <c r="FP76" s="162"/>
      <c r="FQ76" s="162"/>
      <c r="FR76" s="162"/>
      <c r="FS76" s="162"/>
      <c r="FT76" s="162"/>
      <c r="FU76" s="162"/>
      <c r="FV76" s="162"/>
      <c r="FW76" s="162"/>
      <c r="FX76" s="162"/>
      <c r="FY76" s="162"/>
      <c r="FZ76" s="162"/>
      <c r="GA76" s="162"/>
      <c r="GB76" s="162"/>
      <c r="GC76" s="162"/>
      <c r="GD76" s="162"/>
      <c r="GE76" s="162"/>
      <c r="GF76" s="162"/>
      <c r="GG76" s="162"/>
      <c r="GH76" s="162"/>
      <c r="GI76" s="162"/>
      <c r="GJ76" s="162"/>
      <c r="GK76" s="162"/>
      <c r="GL76" s="162"/>
      <c r="GM76" s="162"/>
      <c r="GN76" s="162"/>
      <c r="GO76" s="162"/>
      <c r="GP76" s="162"/>
      <c r="GQ76" s="162"/>
      <c r="GR76" s="162"/>
      <c r="GS76" s="162"/>
      <c r="GT76" s="162"/>
      <c r="GU76" s="162"/>
      <c r="GV76" s="162"/>
      <c r="GW76" s="162"/>
      <c r="GX76" s="162"/>
      <c r="GY76" s="162"/>
      <c r="GZ76" s="162"/>
      <c r="HA76" s="162"/>
      <c r="HB76" s="162"/>
      <c r="HC76" s="162"/>
      <c r="HD76" s="162"/>
      <c r="HE76" s="162"/>
      <c r="HF76" s="162"/>
      <c r="HG76" s="162"/>
      <c r="HH76" s="162"/>
      <c r="HI76" s="162"/>
      <c r="HJ76" s="162"/>
      <c r="HK76" s="162"/>
      <c r="HL76" s="162"/>
      <c r="HM76" s="162"/>
      <c r="HN76" s="162"/>
      <c r="HO76" s="162"/>
      <c r="HP76" s="162"/>
      <c r="HQ76" s="162"/>
      <c r="HR76" s="162"/>
      <c r="HS76" s="162"/>
      <c r="HT76" s="162"/>
      <c r="HU76" s="162"/>
      <c r="HV76" s="162"/>
      <c r="HW76" s="162"/>
      <c r="HX76" s="162"/>
      <c r="HY76" s="162"/>
      <c r="HZ76" s="162"/>
      <c r="IA76" s="162"/>
      <c r="IB76" s="162"/>
      <c r="IC76" s="162"/>
      <c r="ID76" s="162"/>
      <c r="IE76" s="162"/>
      <c r="IF76" s="162"/>
      <c r="IG76" s="162"/>
      <c r="IH76" s="162"/>
      <c r="II76" s="162"/>
      <c r="IJ76" s="162"/>
      <c r="IK76" s="162"/>
      <c r="IL76" s="162"/>
      <c r="IM76" s="162"/>
      <c r="IN76" s="162"/>
      <c r="IO76" s="162"/>
      <c r="IP76" s="162"/>
      <c r="IQ76" s="162"/>
      <c r="IR76" s="162"/>
      <c r="IS76" s="162"/>
      <c r="IT76" s="162"/>
      <c r="IU76" s="162"/>
      <c r="IV76" s="162"/>
    </row>
    <row r="77" spans="1:256" s="163" customFormat="1" ht="69.599999999999994" hidden="1" customHeight="1" x14ac:dyDescent="0.3">
      <c r="A77" s="577" t="s">
        <v>127</v>
      </c>
      <c r="B77" s="577"/>
      <c r="C77" s="577"/>
      <c r="D77" s="577"/>
      <c r="E77" s="577"/>
      <c r="F77" s="577"/>
      <c r="G77" s="577"/>
      <c r="H77" s="577"/>
      <c r="I77" s="115"/>
      <c r="J77" s="115"/>
      <c r="K77" s="115"/>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78"/>
      <c r="FJ77" s="78"/>
      <c r="FK77" s="78"/>
      <c r="FL77" s="78"/>
      <c r="FM77" s="78"/>
      <c r="FN77" s="78"/>
      <c r="FO77" s="78"/>
      <c r="FP77" s="78"/>
      <c r="FQ77" s="78"/>
      <c r="FR77" s="78"/>
      <c r="FS77" s="78"/>
      <c r="FT77" s="78"/>
      <c r="FU77" s="78"/>
      <c r="FV77" s="78"/>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78"/>
      <c r="GU77" s="78"/>
      <c r="GV77" s="78"/>
      <c r="GW77" s="78"/>
      <c r="GX77" s="78"/>
      <c r="GY77" s="78"/>
      <c r="GZ77" s="78"/>
      <c r="HA77" s="78"/>
      <c r="HB77" s="78"/>
      <c r="HC77" s="78"/>
      <c r="HD77" s="78"/>
      <c r="HE77" s="78"/>
      <c r="HF77" s="78"/>
      <c r="HG77" s="78"/>
      <c r="HH77" s="78"/>
      <c r="HI77" s="78"/>
      <c r="HJ77" s="78"/>
      <c r="HK77" s="78"/>
      <c r="HL77" s="78"/>
      <c r="HM77" s="78"/>
      <c r="HN77" s="78"/>
      <c r="HO77" s="78"/>
      <c r="HP77" s="78"/>
      <c r="HQ77" s="78"/>
      <c r="HR77" s="78"/>
      <c r="HS77" s="78"/>
      <c r="HT77" s="78"/>
      <c r="HU77" s="78"/>
      <c r="HV77" s="78"/>
      <c r="HW77" s="78"/>
      <c r="HX77" s="78"/>
      <c r="HY77" s="78"/>
      <c r="HZ77" s="78"/>
      <c r="IA77" s="78"/>
      <c r="IB77" s="78"/>
      <c r="IC77" s="78"/>
      <c r="ID77" s="78"/>
      <c r="IE77" s="78"/>
      <c r="IF77" s="78"/>
      <c r="IG77" s="78"/>
      <c r="IH77" s="78"/>
      <c r="II77" s="78"/>
      <c r="IJ77" s="78"/>
      <c r="IK77" s="78"/>
      <c r="IL77" s="78"/>
      <c r="IM77" s="78"/>
      <c r="IN77" s="78"/>
      <c r="IO77" s="78"/>
      <c r="IP77" s="78"/>
      <c r="IQ77" s="78"/>
      <c r="IR77" s="78"/>
      <c r="IS77" s="78"/>
      <c r="IT77" s="78"/>
      <c r="IU77" s="78"/>
      <c r="IV77" s="78"/>
    </row>
    <row r="78" spans="1:256" s="163" customFormat="1" ht="61.2" hidden="1" customHeight="1" x14ac:dyDescent="0.3">
      <c r="A78" s="557" t="s">
        <v>65</v>
      </c>
      <c r="B78" s="557"/>
      <c r="C78" s="578" t="s">
        <v>66</v>
      </c>
      <c r="D78" s="164" t="s">
        <v>128</v>
      </c>
      <c r="E78" s="164" t="s">
        <v>129</v>
      </c>
      <c r="F78" s="578" t="s">
        <v>69</v>
      </c>
      <c r="G78" s="578"/>
      <c r="H78" s="578"/>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row>
    <row r="79" spans="1:256" s="103" customFormat="1" ht="25.95" hidden="1" customHeight="1" x14ac:dyDescent="0.3">
      <c r="A79" s="557"/>
      <c r="B79" s="557"/>
      <c r="C79" s="578"/>
      <c r="D79" s="165"/>
      <c r="E79" s="166" t="s">
        <v>130</v>
      </c>
      <c r="F79" s="164" t="s">
        <v>131</v>
      </c>
      <c r="G79" s="164" t="s">
        <v>132</v>
      </c>
      <c r="H79" s="164" t="s">
        <v>133</v>
      </c>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2"/>
      <c r="BU79" s="102"/>
      <c r="BV79" s="102"/>
      <c r="BW79" s="102"/>
      <c r="BX79" s="102"/>
      <c r="BY79" s="102"/>
      <c r="BZ79" s="102"/>
      <c r="CA79" s="102"/>
      <c r="CB79" s="102"/>
      <c r="CC79" s="102"/>
      <c r="CD79" s="102"/>
      <c r="CE79" s="102"/>
      <c r="CF79" s="102"/>
      <c r="CG79" s="102"/>
      <c r="CH79" s="102"/>
      <c r="CI79" s="102"/>
      <c r="CJ79" s="102"/>
      <c r="CK79" s="102"/>
      <c r="CL79" s="102"/>
      <c r="CM79" s="102"/>
      <c r="CN79" s="102"/>
      <c r="CO79" s="102"/>
      <c r="CP79" s="102"/>
      <c r="CQ79" s="102"/>
      <c r="CR79" s="102"/>
      <c r="CS79" s="102"/>
      <c r="CT79" s="102"/>
      <c r="CU79" s="102"/>
      <c r="CV79" s="102"/>
      <c r="CW79" s="102"/>
      <c r="CX79" s="102"/>
      <c r="CY79" s="102"/>
      <c r="CZ79" s="102"/>
      <c r="DA79" s="102"/>
      <c r="DB79" s="102"/>
      <c r="DC79" s="102"/>
      <c r="DD79" s="102"/>
      <c r="DE79" s="102"/>
      <c r="DF79" s="102"/>
      <c r="DG79" s="102"/>
      <c r="DH79" s="102"/>
      <c r="DI79" s="102"/>
      <c r="DJ79" s="102"/>
      <c r="DK79" s="102"/>
      <c r="DL79" s="102"/>
      <c r="DM79" s="102"/>
      <c r="DN79" s="102"/>
      <c r="DO79" s="102"/>
      <c r="DP79" s="102"/>
      <c r="DQ79" s="102"/>
      <c r="DR79" s="102"/>
      <c r="DS79" s="102"/>
      <c r="DT79" s="102"/>
      <c r="DU79" s="102"/>
      <c r="DV79" s="102"/>
      <c r="DW79" s="102"/>
      <c r="DX79" s="102"/>
      <c r="DY79" s="102"/>
      <c r="DZ79" s="102"/>
      <c r="EA79" s="102"/>
      <c r="EB79" s="102"/>
      <c r="EC79" s="102"/>
      <c r="ED79" s="102"/>
      <c r="EE79" s="102"/>
      <c r="EF79" s="102"/>
      <c r="EG79" s="102"/>
      <c r="EH79" s="102"/>
      <c r="EI79" s="102"/>
      <c r="EJ79" s="102"/>
      <c r="EK79" s="102"/>
      <c r="EL79" s="102"/>
      <c r="EM79" s="102"/>
      <c r="EN79" s="102"/>
      <c r="EO79" s="102"/>
      <c r="EP79" s="102"/>
      <c r="EQ79" s="102"/>
      <c r="ER79" s="102"/>
      <c r="ES79" s="102"/>
      <c r="ET79" s="102"/>
      <c r="EU79" s="102"/>
      <c r="EV79" s="102"/>
      <c r="EW79" s="102"/>
      <c r="EX79" s="102"/>
      <c r="EY79" s="102"/>
      <c r="EZ79" s="102"/>
      <c r="FA79" s="102"/>
      <c r="FB79" s="102"/>
      <c r="FC79" s="102"/>
      <c r="FD79" s="102"/>
      <c r="FE79" s="102"/>
      <c r="FF79" s="102"/>
      <c r="FG79" s="102"/>
      <c r="FH79" s="102"/>
      <c r="FI79" s="102"/>
      <c r="FJ79" s="102"/>
      <c r="FK79" s="102"/>
      <c r="FL79" s="102"/>
      <c r="FM79" s="102"/>
      <c r="FN79" s="102"/>
      <c r="FO79" s="102"/>
      <c r="FP79" s="102"/>
      <c r="FQ79" s="102"/>
      <c r="FR79" s="102"/>
      <c r="FS79" s="102"/>
      <c r="FT79" s="102"/>
      <c r="FU79" s="102"/>
      <c r="FV79" s="102"/>
      <c r="FW79" s="102"/>
      <c r="FX79" s="102"/>
      <c r="FY79" s="102"/>
      <c r="FZ79" s="102"/>
      <c r="GA79" s="102"/>
      <c r="GB79" s="102"/>
      <c r="GC79" s="102"/>
      <c r="GD79" s="102"/>
      <c r="GE79" s="102"/>
      <c r="GF79" s="102"/>
      <c r="GG79" s="102"/>
      <c r="GH79" s="102"/>
      <c r="GI79" s="102"/>
      <c r="GJ79" s="102"/>
      <c r="GK79" s="102"/>
      <c r="GL79" s="102"/>
      <c r="GM79" s="102"/>
      <c r="GN79" s="102"/>
      <c r="GO79" s="102"/>
      <c r="GP79" s="102"/>
      <c r="GQ79" s="102"/>
      <c r="GR79" s="102"/>
      <c r="GS79" s="102"/>
      <c r="GT79" s="102"/>
      <c r="GU79" s="102"/>
      <c r="GV79" s="102"/>
      <c r="GW79" s="102"/>
      <c r="GX79" s="102"/>
      <c r="GY79" s="102"/>
      <c r="GZ79" s="102"/>
      <c r="HA79" s="102"/>
      <c r="HB79" s="102"/>
      <c r="HC79" s="102"/>
      <c r="HD79" s="102"/>
      <c r="HE79" s="102"/>
      <c r="HF79" s="102"/>
      <c r="HG79" s="102"/>
      <c r="HH79" s="102"/>
      <c r="HI79" s="102"/>
      <c r="HJ79" s="102"/>
      <c r="HK79" s="102"/>
      <c r="HL79" s="102"/>
      <c r="HM79" s="102"/>
      <c r="HN79" s="102"/>
      <c r="HO79" s="102"/>
      <c r="HP79" s="102"/>
      <c r="HQ79" s="102"/>
      <c r="HR79" s="102"/>
      <c r="HS79" s="102"/>
      <c r="HT79" s="102"/>
      <c r="HU79" s="102"/>
      <c r="HV79" s="102"/>
      <c r="HW79" s="102"/>
      <c r="HX79" s="102"/>
      <c r="HY79" s="102"/>
      <c r="HZ79" s="102"/>
      <c r="IA79" s="102"/>
      <c r="IB79" s="102"/>
      <c r="IC79" s="102"/>
      <c r="ID79" s="102"/>
      <c r="IE79" s="102"/>
      <c r="IF79" s="102"/>
      <c r="IG79" s="102"/>
      <c r="IH79" s="102"/>
      <c r="II79" s="102"/>
      <c r="IJ79" s="102"/>
      <c r="IK79" s="102"/>
      <c r="IL79" s="102"/>
      <c r="IM79" s="102"/>
      <c r="IN79" s="102"/>
      <c r="IO79" s="102"/>
      <c r="IP79" s="102"/>
      <c r="IQ79" s="102"/>
      <c r="IR79" s="102"/>
      <c r="IS79" s="102"/>
      <c r="IT79" s="102"/>
      <c r="IU79" s="102"/>
      <c r="IV79" s="102"/>
    </row>
    <row r="80" spans="1:256" s="163" customFormat="1" ht="28.2" hidden="1" customHeight="1" x14ac:dyDescent="0.3">
      <c r="A80" s="551" t="s">
        <v>65</v>
      </c>
      <c r="B80" s="552"/>
      <c r="C80" s="104" t="s">
        <v>95</v>
      </c>
      <c r="D80" s="104" t="s">
        <v>95</v>
      </c>
      <c r="E80" s="104" t="s">
        <v>95</v>
      </c>
      <c r="F80" s="104" t="s">
        <v>95</v>
      </c>
      <c r="G80" s="104" t="s">
        <v>95</v>
      </c>
      <c r="H80" s="167"/>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2"/>
      <c r="BX80" s="102"/>
      <c r="BY80" s="102"/>
      <c r="BZ80" s="102"/>
      <c r="CA80" s="102"/>
      <c r="CB80" s="102"/>
      <c r="CC80" s="102"/>
      <c r="CD80" s="102"/>
      <c r="CE80" s="102"/>
      <c r="CF80" s="102"/>
      <c r="CG80" s="102"/>
      <c r="CH80" s="102"/>
      <c r="CI80" s="102"/>
      <c r="CJ80" s="102"/>
      <c r="CK80" s="102"/>
      <c r="CL80" s="102"/>
      <c r="CM80" s="102"/>
      <c r="CN80" s="102"/>
      <c r="CO80" s="102"/>
      <c r="CP80" s="102"/>
      <c r="CQ80" s="102"/>
      <c r="CR80" s="102"/>
      <c r="CS80" s="102"/>
      <c r="CT80" s="102"/>
      <c r="CU80" s="102"/>
      <c r="CV80" s="102"/>
      <c r="CW80" s="102"/>
      <c r="CX80" s="102"/>
      <c r="CY80" s="102"/>
      <c r="CZ80" s="102"/>
      <c r="DA80" s="102"/>
      <c r="DB80" s="102"/>
      <c r="DC80" s="102"/>
      <c r="DD80" s="102"/>
      <c r="DE80" s="102"/>
      <c r="DF80" s="102"/>
      <c r="DG80" s="102"/>
      <c r="DH80" s="102"/>
      <c r="DI80" s="102"/>
      <c r="DJ80" s="102"/>
      <c r="DK80" s="102"/>
      <c r="DL80" s="102"/>
      <c r="DM80" s="102"/>
      <c r="DN80" s="102"/>
      <c r="DO80" s="102"/>
      <c r="DP80" s="102"/>
      <c r="DQ80" s="102"/>
      <c r="DR80" s="102"/>
      <c r="DS80" s="102"/>
      <c r="DT80" s="102"/>
      <c r="DU80" s="102"/>
      <c r="DV80" s="102"/>
      <c r="DW80" s="102"/>
      <c r="DX80" s="102"/>
      <c r="DY80" s="102"/>
      <c r="DZ80" s="102"/>
      <c r="EA80" s="102"/>
      <c r="EB80" s="102"/>
      <c r="EC80" s="102"/>
      <c r="ED80" s="102"/>
      <c r="EE80" s="102"/>
      <c r="EF80" s="102"/>
      <c r="EG80" s="102"/>
      <c r="EH80" s="102"/>
      <c r="EI80" s="102"/>
      <c r="EJ80" s="102"/>
      <c r="EK80" s="102"/>
      <c r="EL80" s="102"/>
      <c r="EM80" s="102"/>
      <c r="EN80" s="102"/>
      <c r="EO80" s="102"/>
      <c r="EP80" s="102"/>
      <c r="EQ80" s="102"/>
      <c r="ER80" s="102"/>
      <c r="ES80" s="102"/>
      <c r="ET80" s="102"/>
      <c r="EU80" s="102"/>
      <c r="EV80" s="102"/>
      <c r="EW80" s="102"/>
      <c r="EX80" s="102"/>
      <c r="EY80" s="102"/>
      <c r="EZ80" s="102"/>
      <c r="FA80" s="102"/>
      <c r="FB80" s="102"/>
      <c r="FC80" s="102"/>
      <c r="FD80" s="102"/>
      <c r="FE80" s="102"/>
      <c r="FF80" s="102"/>
      <c r="FG80" s="102"/>
      <c r="FH80" s="102"/>
      <c r="FI80" s="102"/>
      <c r="FJ80" s="102"/>
      <c r="FK80" s="102"/>
      <c r="FL80" s="102"/>
      <c r="FM80" s="102"/>
      <c r="FN80" s="102"/>
      <c r="FO80" s="102"/>
      <c r="FP80" s="102"/>
      <c r="FQ80" s="102"/>
      <c r="FR80" s="102"/>
      <c r="FS80" s="102"/>
      <c r="FT80" s="102"/>
      <c r="FU80" s="102"/>
      <c r="FV80" s="102"/>
      <c r="FW80" s="102"/>
      <c r="FX80" s="102"/>
      <c r="FY80" s="102"/>
      <c r="FZ80" s="102"/>
      <c r="GA80" s="102"/>
      <c r="GB80" s="102"/>
      <c r="GC80" s="102"/>
      <c r="GD80" s="102"/>
      <c r="GE80" s="102"/>
      <c r="GF80" s="102"/>
      <c r="GG80" s="102"/>
      <c r="GH80" s="102"/>
      <c r="GI80" s="102"/>
      <c r="GJ80" s="102"/>
      <c r="GK80" s="102"/>
      <c r="GL80" s="102"/>
      <c r="GM80" s="102"/>
      <c r="GN80" s="102"/>
      <c r="GO80" s="102"/>
      <c r="GP80" s="102"/>
      <c r="GQ80" s="102"/>
      <c r="GR80" s="102"/>
      <c r="GS80" s="102"/>
      <c r="GT80" s="102"/>
      <c r="GU80" s="102"/>
      <c r="GV80" s="102"/>
      <c r="GW80" s="102"/>
      <c r="GX80" s="102"/>
      <c r="GY80" s="102"/>
      <c r="GZ80" s="102"/>
      <c r="HA80" s="102"/>
      <c r="HB80" s="102"/>
      <c r="HC80" s="102"/>
      <c r="HD80" s="102"/>
      <c r="HE80" s="102"/>
      <c r="HF80" s="102"/>
      <c r="HG80" s="102"/>
      <c r="HH80" s="102"/>
      <c r="HI80" s="102"/>
      <c r="HJ80" s="102"/>
      <c r="HK80" s="102"/>
      <c r="HL80" s="102"/>
      <c r="HM80" s="102"/>
      <c r="HN80" s="102"/>
      <c r="HO80" s="102"/>
      <c r="HP80" s="102"/>
      <c r="HQ80" s="102"/>
      <c r="HR80" s="102"/>
      <c r="HS80" s="102"/>
      <c r="HT80" s="102"/>
      <c r="HU80" s="102"/>
      <c r="HV80" s="102"/>
      <c r="HW80" s="102"/>
      <c r="HX80" s="102"/>
      <c r="HY80" s="102"/>
      <c r="HZ80" s="102"/>
      <c r="IA80" s="102"/>
      <c r="IB80" s="102"/>
      <c r="IC80" s="102"/>
      <c r="ID80" s="102"/>
      <c r="IE80" s="102"/>
      <c r="IF80" s="102"/>
      <c r="IG80" s="102"/>
      <c r="IH80" s="102"/>
      <c r="II80" s="102"/>
      <c r="IJ80" s="102"/>
      <c r="IK80" s="102"/>
      <c r="IL80" s="102"/>
      <c r="IM80" s="102"/>
      <c r="IN80" s="102"/>
      <c r="IO80" s="102"/>
      <c r="IP80" s="102"/>
      <c r="IQ80" s="102"/>
      <c r="IR80" s="102"/>
      <c r="IS80" s="102"/>
      <c r="IT80" s="102"/>
      <c r="IU80" s="102"/>
      <c r="IV80" s="102"/>
    </row>
    <row r="81" spans="1:256" s="171" customFormat="1" ht="26.4" hidden="1" customHeight="1" x14ac:dyDescent="0.35">
      <c r="A81" s="573" t="s">
        <v>134</v>
      </c>
      <c r="B81" s="573"/>
      <c r="C81" s="168" t="s">
        <v>135</v>
      </c>
      <c r="D81" s="105"/>
      <c r="E81" s="106">
        <v>180000</v>
      </c>
      <c r="F81" s="106"/>
      <c r="G81" s="169"/>
      <c r="H81" s="170"/>
      <c r="M81" s="171" t="s">
        <v>96</v>
      </c>
    </row>
    <row r="82" spans="1:256" s="78" customFormat="1" ht="29.25" hidden="1" customHeight="1" x14ac:dyDescent="0.3">
      <c r="A82" s="574" t="s">
        <v>75</v>
      </c>
      <c r="B82" s="575"/>
      <c r="C82" s="172" t="s">
        <v>136</v>
      </c>
      <c r="D82" s="173">
        <f>C41</f>
        <v>611</v>
      </c>
      <c r="E82" s="173">
        <f>D41</f>
        <v>0</v>
      </c>
      <c r="F82" s="173">
        <f>E41</f>
        <v>0</v>
      </c>
      <c r="G82" s="173">
        <f>F41</f>
        <v>0</v>
      </c>
      <c r="H82" s="174"/>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02"/>
      <c r="CN82" s="102"/>
      <c r="CO82" s="102"/>
      <c r="CP82" s="102"/>
      <c r="CQ82" s="102"/>
      <c r="CR82" s="102"/>
      <c r="CS82" s="102"/>
      <c r="CT82" s="102"/>
      <c r="CU82" s="102"/>
      <c r="CV82" s="102"/>
      <c r="CW82" s="102"/>
      <c r="CX82" s="102"/>
      <c r="CY82" s="102"/>
      <c r="CZ82" s="102"/>
      <c r="DA82" s="102"/>
      <c r="DB82" s="102"/>
      <c r="DC82" s="102"/>
      <c r="DD82" s="102"/>
      <c r="DE82" s="102"/>
      <c r="DF82" s="102"/>
      <c r="DG82" s="102"/>
      <c r="DH82" s="102"/>
      <c r="DI82" s="102"/>
      <c r="DJ82" s="102"/>
      <c r="DK82" s="102"/>
      <c r="DL82" s="102"/>
      <c r="DM82" s="102"/>
      <c r="DN82" s="102"/>
      <c r="DO82" s="102"/>
      <c r="DP82" s="102"/>
      <c r="DQ82" s="102"/>
      <c r="DR82" s="102"/>
      <c r="DS82" s="102"/>
      <c r="DT82" s="102"/>
      <c r="DU82" s="102"/>
      <c r="DV82" s="102"/>
      <c r="DW82" s="102"/>
      <c r="DX82" s="102"/>
      <c r="DY82" s="102"/>
      <c r="DZ82" s="102"/>
      <c r="EA82" s="102"/>
      <c r="EB82" s="102"/>
      <c r="EC82" s="102"/>
      <c r="ED82" s="102"/>
      <c r="EE82" s="102"/>
      <c r="EF82" s="102"/>
      <c r="EG82" s="102"/>
      <c r="EH82" s="102"/>
      <c r="EI82" s="102"/>
      <c r="EJ82" s="102"/>
      <c r="EK82" s="102"/>
      <c r="EL82" s="102"/>
      <c r="EM82" s="102"/>
      <c r="EN82" s="102"/>
      <c r="EO82" s="102"/>
      <c r="EP82" s="102"/>
      <c r="EQ82" s="102"/>
      <c r="ER82" s="102"/>
      <c r="ES82" s="102"/>
      <c r="ET82" s="102"/>
      <c r="EU82" s="102"/>
      <c r="EV82" s="102"/>
      <c r="EW82" s="102"/>
      <c r="EX82" s="102"/>
      <c r="EY82" s="102"/>
      <c r="EZ82" s="102"/>
      <c r="FA82" s="102"/>
      <c r="FB82" s="102"/>
      <c r="FC82" s="102"/>
      <c r="FD82" s="102"/>
      <c r="FE82" s="102"/>
      <c r="FF82" s="102"/>
      <c r="FG82" s="102"/>
      <c r="FH82" s="102"/>
      <c r="FI82" s="102"/>
      <c r="FJ82" s="102"/>
      <c r="FK82" s="102"/>
      <c r="FL82" s="102"/>
      <c r="FM82" s="102"/>
      <c r="FN82" s="102"/>
      <c r="FO82" s="102"/>
      <c r="FP82" s="102"/>
      <c r="FQ82" s="102"/>
      <c r="FR82" s="102"/>
      <c r="FS82" s="102"/>
      <c r="FT82" s="102"/>
      <c r="FU82" s="102"/>
      <c r="FV82" s="102"/>
      <c r="FW82" s="102"/>
      <c r="FX82" s="102"/>
      <c r="FY82" s="102"/>
      <c r="FZ82" s="102"/>
      <c r="GA82" s="102"/>
      <c r="GB82" s="102"/>
      <c r="GC82" s="102"/>
      <c r="GD82" s="102"/>
      <c r="GE82" s="102"/>
      <c r="GF82" s="102"/>
      <c r="GG82" s="102"/>
      <c r="GH82" s="102"/>
      <c r="GI82" s="102"/>
      <c r="GJ82" s="102"/>
      <c r="GK82" s="102"/>
      <c r="GL82" s="102"/>
      <c r="GM82" s="102"/>
      <c r="GN82" s="102"/>
      <c r="GO82" s="102"/>
      <c r="GP82" s="102"/>
      <c r="GQ82" s="102"/>
      <c r="GR82" s="102"/>
      <c r="GS82" s="102"/>
      <c r="GT82" s="102"/>
      <c r="GU82" s="102"/>
      <c r="GV82" s="102"/>
      <c r="GW82" s="102"/>
      <c r="GX82" s="102"/>
      <c r="GY82" s="102"/>
      <c r="GZ82" s="102"/>
      <c r="HA82" s="102"/>
      <c r="HB82" s="102"/>
      <c r="HC82" s="102"/>
      <c r="HD82" s="102"/>
      <c r="HE82" s="102"/>
      <c r="HF82" s="102"/>
      <c r="HG82" s="102"/>
      <c r="HH82" s="102"/>
      <c r="HI82" s="102"/>
      <c r="HJ82" s="102"/>
      <c r="HK82" s="102"/>
      <c r="HL82" s="102"/>
      <c r="HM82" s="102"/>
      <c r="HN82" s="102"/>
      <c r="HO82" s="102"/>
      <c r="HP82" s="102"/>
      <c r="HQ82" s="102"/>
      <c r="HR82" s="102"/>
      <c r="HS82" s="102"/>
      <c r="HT82" s="102"/>
      <c r="HU82" s="102"/>
      <c r="HV82" s="102"/>
      <c r="HW82" s="102"/>
      <c r="HX82" s="102"/>
      <c r="HY82" s="102"/>
      <c r="HZ82" s="102"/>
      <c r="IA82" s="102"/>
      <c r="IB82" s="102"/>
      <c r="IC82" s="102"/>
      <c r="ID82" s="102"/>
      <c r="IE82" s="102"/>
      <c r="IF82" s="102"/>
      <c r="IG82" s="102"/>
      <c r="IH82" s="102"/>
      <c r="II82" s="102"/>
      <c r="IJ82" s="102"/>
      <c r="IK82" s="102"/>
      <c r="IL82" s="102"/>
      <c r="IM82" s="102"/>
      <c r="IN82" s="102"/>
      <c r="IO82" s="102"/>
      <c r="IP82" s="102"/>
      <c r="IQ82" s="102"/>
      <c r="IR82" s="102"/>
      <c r="IS82" s="102"/>
      <c r="IT82" s="102"/>
      <c r="IU82" s="102"/>
      <c r="IV82" s="102"/>
    </row>
    <row r="83" spans="1:256" hidden="1" x14ac:dyDescent="0.3"/>
  </sheetData>
  <mergeCells count="46">
    <mergeCell ref="C2:F2"/>
    <mergeCell ref="C3:F3"/>
    <mergeCell ref="C4:F4"/>
    <mergeCell ref="C9:F9"/>
    <mergeCell ref="C7:F7"/>
    <mergeCell ref="C8:F8"/>
    <mergeCell ref="A35:G35"/>
    <mergeCell ref="D10:G10"/>
    <mergeCell ref="C20:I20"/>
    <mergeCell ref="B22:E22"/>
    <mergeCell ref="A25:G25"/>
    <mergeCell ref="A26:G26"/>
    <mergeCell ref="A27:G27"/>
    <mergeCell ref="A29:G29"/>
    <mergeCell ref="A30:G30"/>
    <mergeCell ref="A33:G33"/>
    <mergeCell ref="A34:G34"/>
    <mergeCell ref="A36:G36"/>
    <mergeCell ref="A37:G37"/>
    <mergeCell ref="A38:A39"/>
    <mergeCell ref="B38:B39"/>
    <mergeCell ref="C38:C39"/>
    <mergeCell ref="D38:D39"/>
    <mergeCell ref="E38:G38"/>
    <mergeCell ref="A73:H73"/>
    <mergeCell ref="A43:H43"/>
    <mergeCell ref="A45:G45"/>
    <mergeCell ref="A47:G47"/>
    <mergeCell ref="A48:A49"/>
    <mergeCell ref="B48:B49"/>
    <mergeCell ref="C48:C49"/>
    <mergeCell ref="D48:D49"/>
    <mergeCell ref="E48:G48"/>
    <mergeCell ref="A68:A69"/>
    <mergeCell ref="B68:B69"/>
    <mergeCell ref="C68:C69"/>
    <mergeCell ref="D68:D69"/>
    <mergeCell ref="E68:G68"/>
    <mergeCell ref="A81:B81"/>
    <mergeCell ref="A82:B82"/>
    <mergeCell ref="A75:K75"/>
    <mergeCell ref="A77:H77"/>
    <mergeCell ref="A78:B79"/>
    <mergeCell ref="C78:C79"/>
    <mergeCell ref="F78:H78"/>
    <mergeCell ref="A80:B80"/>
  </mergeCells>
  <printOptions horizontalCentered="1"/>
  <pageMargins left="0.39370078740157483" right="0.39370078740157483" top="0.39370078740157483" bottom="0.39370078740157483" header="0.19685039370078741" footer="0.19685039370078741"/>
  <pageSetup paperSize="9" scale="85" fitToHeight="0" orientation="landscape" r:id="rId1"/>
  <headerFooter alignWithMargins="0"/>
  <rowBreaks count="2" manualBreakCount="2">
    <brk id="27" max="6" man="1"/>
    <brk id="46"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topLeftCell="A91" zoomScale="70" zoomScaleNormal="70" zoomScaleSheetLayoutView="100" workbookViewId="0">
      <selection activeCell="C134" sqref="C134:G134"/>
    </sheetView>
  </sheetViews>
  <sheetFormatPr defaultRowHeight="13.8" x14ac:dyDescent="0.3"/>
  <cols>
    <col min="1" max="1" width="49.109375" style="193" customWidth="1"/>
    <col min="2" max="2" width="19.44140625" style="193" customWidth="1"/>
    <col min="3" max="3" width="15" style="176" customWidth="1"/>
    <col min="4" max="4" width="16.33203125" style="176" customWidth="1"/>
    <col min="5" max="5" width="16.6640625" style="176" customWidth="1"/>
    <col min="6" max="6" width="14.109375" style="176" customWidth="1"/>
    <col min="7" max="7" width="15.88671875" style="176" customWidth="1"/>
    <col min="8" max="8" width="32.88671875" style="176" customWidth="1"/>
    <col min="9" max="9" width="11" style="183" customWidth="1"/>
    <col min="10" max="10" width="11.109375" style="176" customWidth="1"/>
    <col min="11" max="12" width="13.33203125" style="176" customWidth="1"/>
    <col min="13" max="13" width="13.88671875" style="176" customWidth="1"/>
    <col min="14" max="17" width="9.109375" style="176" customWidth="1"/>
    <col min="18" max="256" width="8.88671875" style="176"/>
    <col min="257" max="257" width="46.109375" style="176" customWidth="1"/>
    <col min="258" max="258" width="30.6640625" style="176" customWidth="1"/>
    <col min="259" max="259" width="20.88671875" style="176" customWidth="1"/>
    <col min="260" max="261" width="20.44140625" style="176" customWidth="1"/>
    <col min="262" max="262" width="14.6640625" style="176" customWidth="1"/>
    <col min="263" max="263" width="14" style="176" customWidth="1"/>
    <col min="264" max="264" width="32.88671875" style="176" customWidth="1"/>
    <col min="265" max="265" width="11" style="176" customWidth="1"/>
    <col min="266" max="266" width="11.109375" style="176" customWidth="1"/>
    <col min="267" max="268" width="13.33203125" style="176" customWidth="1"/>
    <col min="269" max="269" width="13.88671875" style="176" customWidth="1"/>
    <col min="270" max="273" width="9.109375" style="176" customWidth="1"/>
    <col min="274" max="512" width="8.88671875" style="176"/>
    <col min="513" max="513" width="46.109375" style="176" customWidth="1"/>
    <col min="514" max="514" width="30.6640625" style="176" customWidth="1"/>
    <col min="515" max="515" width="20.88671875" style="176" customWidth="1"/>
    <col min="516" max="517" width="20.44140625" style="176" customWidth="1"/>
    <col min="518" max="518" width="14.6640625" style="176" customWidth="1"/>
    <col min="519" max="519" width="14" style="176" customWidth="1"/>
    <col min="520" max="520" width="32.88671875" style="176" customWidth="1"/>
    <col min="521" max="521" width="11" style="176" customWidth="1"/>
    <col min="522" max="522" width="11.109375" style="176" customWidth="1"/>
    <col min="523" max="524" width="13.33203125" style="176" customWidth="1"/>
    <col min="525" max="525" width="13.88671875" style="176" customWidth="1"/>
    <col min="526" max="529" width="9.109375" style="176" customWidth="1"/>
    <col min="530" max="768" width="8.88671875" style="176"/>
    <col min="769" max="769" width="46.109375" style="176" customWidth="1"/>
    <col min="770" max="770" width="30.6640625" style="176" customWidth="1"/>
    <col min="771" max="771" width="20.88671875" style="176" customWidth="1"/>
    <col min="772" max="773" width="20.44140625" style="176" customWidth="1"/>
    <col min="774" max="774" width="14.6640625" style="176" customWidth="1"/>
    <col min="775" max="775" width="14" style="176" customWidth="1"/>
    <col min="776" max="776" width="32.88671875" style="176" customWidth="1"/>
    <col min="777" max="777" width="11" style="176" customWidth="1"/>
    <col min="778" max="778" width="11.109375" style="176" customWidth="1"/>
    <col min="779" max="780" width="13.33203125" style="176" customWidth="1"/>
    <col min="781" max="781" width="13.88671875" style="176" customWidth="1"/>
    <col min="782" max="785" width="9.109375" style="176" customWidth="1"/>
    <col min="786" max="1024" width="8.88671875" style="176"/>
    <col min="1025" max="1025" width="46.109375" style="176" customWidth="1"/>
    <col min="1026" max="1026" width="30.6640625" style="176" customWidth="1"/>
    <col min="1027" max="1027" width="20.88671875" style="176" customWidth="1"/>
    <col min="1028" max="1029" width="20.44140625" style="176" customWidth="1"/>
    <col min="1030" max="1030" width="14.6640625" style="176" customWidth="1"/>
    <col min="1031" max="1031" width="14" style="176" customWidth="1"/>
    <col min="1032" max="1032" width="32.88671875" style="176" customWidth="1"/>
    <col min="1033" max="1033" width="11" style="176" customWidth="1"/>
    <col min="1034" max="1034" width="11.109375" style="176" customWidth="1"/>
    <col min="1035" max="1036" width="13.33203125" style="176" customWidth="1"/>
    <col min="1037" max="1037" width="13.88671875" style="176" customWidth="1"/>
    <col min="1038" max="1041" width="9.109375" style="176" customWidth="1"/>
    <col min="1042" max="1280" width="8.88671875" style="176"/>
    <col min="1281" max="1281" width="46.109375" style="176" customWidth="1"/>
    <col min="1282" max="1282" width="30.6640625" style="176" customWidth="1"/>
    <col min="1283" max="1283" width="20.88671875" style="176" customWidth="1"/>
    <col min="1284" max="1285" width="20.44140625" style="176" customWidth="1"/>
    <col min="1286" max="1286" width="14.6640625" style="176" customWidth="1"/>
    <col min="1287" max="1287" width="14" style="176" customWidth="1"/>
    <col min="1288" max="1288" width="32.88671875" style="176" customWidth="1"/>
    <col min="1289" max="1289" width="11" style="176" customWidth="1"/>
    <col min="1290" max="1290" width="11.109375" style="176" customWidth="1"/>
    <col min="1291" max="1292" width="13.33203125" style="176" customWidth="1"/>
    <col min="1293" max="1293" width="13.88671875" style="176" customWidth="1"/>
    <col min="1294" max="1297" width="9.109375" style="176" customWidth="1"/>
    <col min="1298" max="1536" width="8.88671875" style="176"/>
    <col min="1537" max="1537" width="46.109375" style="176" customWidth="1"/>
    <col min="1538" max="1538" width="30.6640625" style="176" customWidth="1"/>
    <col min="1539" max="1539" width="20.88671875" style="176" customWidth="1"/>
    <col min="1540" max="1541" width="20.44140625" style="176" customWidth="1"/>
    <col min="1542" max="1542" width="14.6640625" style="176" customWidth="1"/>
    <col min="1543" max="1543" width="14" style="176" customWidth="1"/>
    <col min="1544" max="1544" width="32.88671875" style="176" customWidth="1"/>
    <col min="1545" max="1545" width="11" style="176" customWidth="1"/>
    <col min="1546" max="1546" width="11.109375" style="176" customWidth="1"/>
    <col min="1547" max="1548" width="13.33203125" style="176" customWidth="1"/>
    <col min="1549" max="1549" width="13.88671875" style="176" customWidth="1"/>
    <col min="1550" max="1553" width="9.109375" style="176" customWidth="1"/>
    <col min="1554" max="1792" width="8.88671875" style="176"/>
    <col min="1793" max="1793" width="46.109375" style="176" customWidth="1"/>
    <col min="1794" max="1794" width="30.6640625" style="176" customWidth="1"/>
    <col min="1795" max="1795" width="20.88671875" style="176" customWidth="1"/>
    <col min="1796" max="1797" width="20.44140625" style="176" customWidth="1"/>
    <col min="1798" max="1798" width="14.6640625" style="176" customWidth="1"/>
    <col min="1799" max="1799" width="14" style="176" customWidth="1"/>
    <col min="1800" max="1800" width="32.88671875" style="176" customWidth="1"/>
    <col min="1801" max="1801" width="11" style="176" customWidth="1"/>
    <col min="1802" max="1802" width="11.109375" style="176" customWidth="1"/>
    <col min="1803" max="1804" width="13.33203125" style="176" customWidth="1"/>
    <col min="1805" max="1805" width="13.88671875" style="176" customWidth="1"/>
    <col min="1806" max="1809" width="9.109375" style="176" customWidth="1"/>
    <col min="1810" max="2048" width="8.88671875" style="176"/>
    <col min="2049" max="2049" width="46.109375" style="176" customWidth="1"/>
    <col min="2050" max="2050" width="30.6640625" style="176" customWidth="1"/>
    <col min="2051" max="2051" width="20.88671875" style="176" customWidth="1"/>
    <col min="2052" max="2053" width="20.44140625" style="176" customWidth="1"/>
    <col min="2054" max="2054" width="14.6640625" style="176" customWidth="1"/>
    <col min="2055" max="2055" width="14" style="176" customWidth="1"/>
    <col min="2056" max="2056" width="32.88671875" style="176" customWidth="1"/>
    <col min="2057" max="2057" width="11" style="176" customWidth="1"/>
    <col min="2058" max="2058" width="11.109375" style="176" customWidth="1"/>
    <col min="2059" max="2060" width="13.33203125" style="176" customWidth="1"/>
    <col min="2061" max="2061" width="13.88671875" style="176" customWidth="1"/>
    <col min="2062" max="2065" width="9.109375" style="176" customWidth="1"/>
    <col min="2066" max="2304" width="8.88671875" style="176"/>
    <col min="2305" max="2305" width="46.109375" style="176" customWidth="1"/>
    <col min="2306" max="2306" width="30.6640625" style="176" customWidth="1"/>
    <col min="2307" max="2307" width="20.88671875" style="176" customWidth="1"/>
    <col min="2308" max="2309" width="20.44140625" style="176" customWidth="1"/>
    <col min="2310" max="2310" width="14.6640625" style="176" customWidth="1"/>
    <col min="2311" max="2311" width="14" style="176" customWidth="1"/>
    <col min="2312" max="2312" width="32.88671875" style="176" customWidth="1"/>
    <col min="2313" max="2313" width="11" style="176" customWidth="1"/>
    <col min="2314" max="2314" width="11.109375" style="176" customWidth="1"/>
    <col min="2315" max="2316" width="13.33203125" style="176" customWidth="1"/>
    <col min="2317" max="2317" width="13.88671875" style="176" customWidth="1"/>
    <col min="2318" max="2321" width="9.109375" style="176" customWidth="1"/>
    <col min="2322" max="2560" width="8.88671875" style="176"/>
    <col min="2561" max="2561" width="46.109375" style="176" customWidth="1"/>
    <col min="2562" max="2562" width="30.6640625" style="176" customWidth="1"/>
    <col min="2563" max="2563" width="20.88671875" style="176" customWidth="1"/>
    <col min="2564" max="2565" width="20.44140625" style="176" customWidth="1"/>
    <col min="2566" max="2566" width="14.6640625" style="176" customWidth="1"/>
    <col min="2567" max="2567" width="14" style="176" customWidth="1"/>
    <col min="2568" max="2568" width="32.88671875" style="176" customWidth="1"/>
    <col min="2569" max="2569" width="11" style="176" customWidth="1"/>
    <col min="2570" max="2570" width="11.109375" style="176" customWidth="1"/>
    <col min="2571" max="2572" width="13.33203125" style="176" customWidth="1"/>
    <col min="2573" max="2573" width="13.88671875" style="176" customWidth="1"/>
    <col min="2574" max="2577" width="9.109375" style="176" customWidth="1"/>
    <col min="2578" max="2816" width="8.88671875" style="176"/>
    <col min="2817" max="2817" width="46.109375" style="176" customWidth="1"/>
    <col min="2818" max="2818" width="30.6640625" style="176" customWidth="1"/>
    <col min="2819" max="2819" width="20.88671875" style="176" customWidth="1"/>
    <col min="2820" max="2821" width="20.44140625" style="176" customWidth="1"/>
    <col min="2822" max="2822" width="14.6640625" style="176" customWidth="1"/>
    <col min="2823" max="2823" width="14" style="176" customWidth="1"/>
    <col min="2824" max="2824" width="32.88671875" style="176" customWidth="1"/>
    <col min="2825" max="2825" width="11" style="176" customWidth="1"/>
    <col min="2826" max="2826" width="11.109375" style="176" customWidth="1"/>
    <col min="2827" max="2828" width="13.33203125" style="176" customWidth="1"/>
    <col min="2829" max="2829" width="13.88671875" style="176" customWidth="1"/>
    <col min="2830" max="2833" width="9.109375" style="176" customWidth="1"/>
    <col min="2834" max="3072" width="8.88671875" style="176"/>
    <col min="3073" max="3073" width="46.109375" style="176" customWidth="1"/>
    <col min="3074" max="3074" width="30.6640625" style="176" customWidth="1"/>
    <col min="3075" max="3075" width="20.88671875" style="176" customWidth="1"/>
    <col min="3076" max="3077" width="20.44140625" style="176" customWidth="1"/>
    <col min="3078" max="3078" width="14.6640625" style="176" customWidth="1"/>
    <col min="3079" max="3079" width="14" style="176" customWidth="1"/>
    <col min="3080" max="3080" width="32.88671875" style="176" customWidth="1"/>
    <col min="3081" max="3081" width="11" style="176" customWidth="1"/>
    <col min="3082" max="3082" width="11.109375" style="176" customWidth="1"/>
    <col min="3083" max="3084" width="13.33203125" style="176" customWidth="1"/>
    <col min="3085" max="3085" width="13.88671875" style="176" customWidth="1"/>
    <col min="3086" max="3089" width="9.109375" style="176" customWidth="1"/>
    <col min="3090" max="3328" width="8.88671875" style="176"/>
    <col min="3329" max="3329" width="46.109375" style="176" customWidth="1"/>
    <col min="3330" max="3330" width="30.6640625" style="176" customWidth="1"/>
    <col min="3331" max="3331" width="20.88671875" style="176" customWidth="1"/>
    <col min="3332" max="3333" width="20.44140625" style="176" customWidth="1"/>
    <col min="3334" max="3334" width="14.6640625" style="176" customWidth="1"/>
    <col min="3335" max="3335" width="14" style="176" customWidth="1"/>
    <col min="3336" max="3336" width="32.88671875" style="176" customWidth="1"/>
    <col min="3337" max="3337" width="11" style="176" customWidth="1"/>
    <col min="3338" max="3338" width="11.109375" style="176" customWidth="1"/>
    <col min="3339" max="3340" width="13.33203125" style="176" customWidth="1"/>
    <col min="3341" max="3341" width="13.88671875" style="176" customWidth="1"/>
    <col min="3342" max="3345" width="9.109375" style="176" customWidth="1"/>
    <col min="3346" max="3584" width="8.88671875" style="176"/>
    <col min="3585" max="3585" width="46.109375" style="176" customWidth="1"/>
    <col min="3586" max="3586" width="30.6640625" style="176" customWidth="1"/>
    <col min="3587" max="3587" width="20.88671875" style="176" customWidth="1"/>
    <col min="3588" max="3589" width="20.44140625" style="176" customWidth="1"/>
    <col min="3590" max="3590" width="14.6640625" style="176" customWidth="1"/>
    <col min="3591" max="3591" width="14" style="176" customWidth="1"/>
    <col min="3592" max="3592" width="32.88671875" style="176" customWidth="1"/>
    <col min="3593" max="3593" width="11" style="176" customWidth="1"/>
    <col min="3594" max="3594" width="11.109375" style="176" customWidth="1"/>
    <col min="3595" max="3596" width="13.33203125" style="176" customWidth="1"/>
    <col min="3597" max="3597" width="13.88671875" style="176" customWidth="1"/>
    <col min="3598" max="3601" width="9.109375" style="176" customWidth="1"/>
    <col min="3602" max="3840" width="8.88671875" style="176"/>
    <col min="3841" max="3841" width="46.109375" style="176" customWidth="1"/>
    <col min="3842" max="3842" width="30.6640625" style="176" customWidth="1"/>
    <col min="3843" max="3843" width="20.88671875" style="176" customWidth="1"/>
    <col min="3844" max="3845" width="20.44140625" style="176" customWidth="1"/>
    <col min="3846" max="3846" width="14.6640625" style="176" customWidth="1"/>
    <col min="3847" max="3847" width="14" style="176" customWidth="1"/>
    <col min="3848" max="3848" width="32.88671875" style="176" customWidth="1"/>
    <col min="3849" max="3849" width="11" style="176" customWidth="1"/>
    <col min="3850" max="3850" width="11.109375" style="176" customWidth="1"/>
    <col min="3851" max="3852" width="13.33203125" style="176" customWidth="1"/>
    <col min="3853" max="3853" width="13.88671875" style="176" customWidth="1"/>
    <col min="3854" max="3857" width="9.109375" style="176" customWidth="1"/>
    <col min="3858" max="4096" width="8.88671875" style="176"/>
    <col min="4097" max="4097" width="46.109375" style="176" customWidth="1"/>
    <col min="4098" max="4098" width="30.6640625" style="176" customWidth="1"/>
    <col min="4099" max="4099" width="20.88671875" style="176" customWidth="1"/>
    <col min="4100" max="4101" width="20.44140625" style="176" customWidth="1"/>
    <col min="4102" max="4102" width="14.6640625" style="176" customWidth="1"/>
    <col min="4103" max="4103" width="14" style="176" customWidth="1"/>
    <col min="4104" max="4104" width="32.88671875" style="176" customWidth="1"/>
    <col min="4105" max="4105" width="11" style="176" customWidth="1"/>
    <col min="4106" max="4106" width="11.109375" style="176" customWidth="1"/>
    <col min="4107" max="4108" width="13.33203125" style="176" customWidth="1"/>
    <col min="4109" max="4109" width="13.88671875" style="176" customWidth="1"/>
    <col min="4110" max="4113" width="9.109375" style="176" customWidth="1"/>
    <col min="4114" max="4352" width="8.88671875" style="176"/>
    <col min="4353" max="4353" width="46.109375" style="176" customWidth="1"/>
    <col min="4354" max="4354" width="30.6640625" style="176" customWidth="1"/>
    <col min="4355" max="4355" width="20.88671875" style="176" customWidth="1"/>
    <col min="4356" max="4357" width="20.44140625" style="176" customWidth="1"/>
    <col min="4358" max="4358" width="14.6640625" style="176" customWidth="1"/>
    <col min="4359" max="4359" width="14" style="176" customWidth="1"/>
    <col min="4360" max="4360" width="32.88671875" style="176" customWidth="1"/>
    <col min="4361" max="4361" width="11" style="176" customWidth="1"/>
    <col min="4362" max="4362" width="11.109375" style="176" customWidth="1"/>
    <col min="4363" max="4364" width="13.33203125" style="176" customWidth="1"/>
    <col min="4365" max="4365" width="13.88671875" style="176" customWidth="1"/>
    <col min="4366" max="4369" width="9.109375" style="176" customWidth="1"/>
    <col min="4370" max="4608" width="8.88671875" style="176"/>
    <col min="4609" max="4609" width="46.109375" style="176" customWidth="1"/>
    <col min="4610" max="4610" width="30.6640625" style="176" customWidth="1"/>
    <col min="4611" max="4611" width="20.88671875" style="176" customWidth="1"/>
    <col min="4612" max="4613" width="20.44140625" style="176" customWidth="1"/>
    <col min="4614" max="4614" width="14.6640625" style="176" customWidth="1"/>
    <col min="4615" max="4615" width="14" style="176" customWidth="1"/>
    <col min="4616" max="4616" width="32.88671875" style="176" customWidth="1"/>
    <col min="4617" max="4617" width="11" style="176" customWidth="1"/>
    <col min="4618" max="4618" width="11.109375" style="176" customWidth="1"/>
    <col min="4619" max="4620" width="13.33203125" style="176" customWidth="1"/>
    <col min="4621" max="4621" width="13.88671875" style="176" customWidth="1"/>
    <col min="4622" max="4625" width="9.109375" style="176" customWidth="1"/>
    <col min="4626" max="4864" width="8.88671875" style="176"/>
    <col min="4865" max="4865" width="46.109375" style="176" customWidth="1"/>
    <col min="4866" max="4866" width="30.6640625" style="176" customWidth="1"/>
    <col min="4867" max="4867" width="20.88671875" style="176" customWidth="1"/>
    <col min="4868" max="4869" width="20.44140625" style="176" customWidth="1"/>
    <col min="4870" max="4870" width="14.6640625" style="176" customWidth="1"/>
    <col min="4871" max="4871" width="14" style="176" customWidth="1"/>
    <col min="4872" max="4872" width="32.88671875" style="176" customWidth="1"/>
    <col min="4873" max="4873" width="11" style="176" customWidth="1"/>
    <col min="4874" max="4874" width="11.109375" style="176" customWidth="1"/>
    <col min="4875" max="4876" width="13.33203125" style="176" customWidth="1"/>
    <col min="4877" max="4877" width="13.88671875" style="176" customWidth="1"/>
    <col min="4878" max="4881" width="9.109375" style="176" customWidth="1"/>
    <col min="4882" max="5120" width="8.88671875" style="176"/>
    <col min="5121" max="5121" width="46.109375" style="176" customWidth="1"/>
    <col min="5122" max="5122" width="30.6640625" style="176" customWidth="1"/>
    <col min="5123" max="5123" width="20.88671875" style="176" customWidth="1"/>
    <col min="5124" max="5125" width="20.44140625" style="176" customWidth="1"/>
    <col min="5126" max="5126" width="14.6640625" style="176" customWidth="1"/>
    <col min="5127" max="5127" width="14" style="176" customWidth="1"/>
    <col min="5128" max="5128" width="32.88671875" style="176" customWidth="1"/>
    <col min="5129" max="5129" width="11" style="176" customWidth="1"/>
    <col min="5130" max="5130" width="11.109375" style="176" customWidth="1"/>
    <col min="5131" max="5132" width="13.33203125" style="176" customWidth="1"/>
    <col min="5133" max="5133" width="13.88671875" style="176" customWidth="1"/>
    <col min="5134" max="5137" width="9.109375" style="176" customWidth="1"/>
    <col min="5138" max="5376" width="8.88671875" style="176"/>
    <col min="5377" max="5377" width="46.109375" style="176" customWidth="1"/>
    <col min="5378" max="5378" width="30.6640625" style="176" customWidth="1"/>
    <col min="5379" max="5379" width="20.88671875" style="176" customWidth="1"/>
    <col min="5380" max="5381" width="20.44140625" style="176" customWidth="1"/>
    <col min="5382" max="5382" width="14.6640625" style="176" customWidth="1"/>
    <col min="5383" max="5383" width="14" style="176" customWidth="1"/>
    <col min="5384" max="5384" width="32.88671875" style="176" customWidth="1"/>
    <col min="5385" max="5385" width="11" style="176" customWidth="1"/>
    <col min="5386" max="5386" width="11.109375" style="176" customWidth="1"/>
    <col min="5387" max="5388" width="13.33203125" style="176" customWidth="1"/>
    <col min="5389" max="5389" width="13.88671875" style="176" customWidth="1"/>
    <col min="5390" max="5393" width="9.109375" style="176" customWidth="1"/>
    <col min="5394" max="5632" width="8.88671875" style="176"/>
    <col min="5633" max="5633" width="46.109375" style="176" customWidth="1"/>
    <col min="5634" max="5634" width="30.6640625" style="176" customWidth="1"/>
    <col min="5635" max="5635" width="20.88671875" style="176" customWidth="1"/>
    <col min="5636" max="5637" width="20.44140625" style="176" customWidth="1"/>
    <col min="5638" max="5638" width="14.6640625" style="176" customWidth="1"/>
    <col min="5639" max="5639" width="14" style="176" customWidth="1"/>
    <col min="5640" max="5640" width="32.88671875" style="176" customWidth="1"/>
    <col min="5641" max="5641" width="11" style="176" customWidth="1"/>
    <col min="5642" max="5642" width="11.109375" style="176" customWidth="1"/>
    <col min="5643" max="5644" width="13.33203125" style="176" customWidth="1"/>
    <col min="5645" max="5645" width="13.88671875" style="176" customWidth="1"/>
    <col min="5646" max="5649" width="9.109375" style="176" customWidth="1"/>
    <col min="5650" max="5888" width="8.88671875" style="176"/>
    <col min="5889" max="5889" width="46.109375" style="176" customWidth="1"/>
    <col min="5890" max="5890" width="30.6640625" style="176" customWidth="1"/>
    <col min="5891" max="5891" width="20.88671875" style="176" customWidth="1"/>
    <col min="5892" max="5893" width="20.44140625" style="176" customWidth="1"/>
    <col min="5894" max="5894" width="14.6640625" style="176" customWidth="1"/>
    <col min="5895" max="5895" width="14" style="176" customWidth="1"/>
    <col min="5896" max="5896" width="32.88671875" style="176" customWidth="1"/>
    <col min="5897" max="5897" width="11" style="176" customWidth="1"/>
    <col min="5898" max="5898" width="11.109375" style="176" customWidth="1"/>
    <col min="5899" max="5900" width="13.33203125" style="176" customWidth="1"/>
    <col min="5901" max="5901" width="13.88671875" style="176" customWidth="1"/>
    <col min="5902" max="5905" width="9.109375" style="176" customWidth="1"/>
    <col min="5906" max="6144" width="8.88671875" style="176"/>
    <col min="6145" max="6145" width="46.109375" style="176" customWidth="1"/>
    <col min="6146" max="6146" width="30.6640625" style="176" customWidth="1"/>
    <col min="6147" max="6147" width="20.88671875" style="176" customWidth="1"/>
    <col min="6148" max="6149" width="20.44140625" style="176" customWidth="1"/>
    <col min="6150" max="6150" width="14.6640625" style="176" customWidth="1"/>
    <col min="6151" max="6151" width="14" style="176" customWidth="1"/>
    <col min="6152" max="6152" width="32.88671875" style="176" customWidth="1"/>
    <col min="6153" max="6153" width="11" style="176" customWidth="1"/>
    <col min="6154" max="6154" width="11.109375" style="176" customWidth="1"/>
    <col min="6155" max="6156" width="13.33203125" style="176" customWidth="1"/>
    <col min="6157" max="6157" width="13.88671875" style="176" customWidth="1"/>
    <col min="6158" max="6161" width="9.109375" style="176" customWidth="1"/>
    <col min="6162" max="6400" width="8.88671875" style="176"/>
    <col min="6401" max="6401" width="46.109375" style="176" customWidth="1"/>
    <col min="6402" max="6402" width="30.6640625" style="176" customWidth="1"/>
    <col min="6403" max="6403" width="20.88671875" style="176" customWidth="1"/>
    <col min="6404" max="6405" width="20.44140625" style="176" customWidth="1"/>
    <col min="6406" max="6406" width="14.6640625" style="176" customWidth="1"/>
    <col min="6407" max="6407" width="14" style="176" customWidth="1"/>
    <col min="6408" max="6408" width="32.88671875" style="176" customWidth="1"/>
    <col min="6409" max="6409" width="11" style="176" customWidth="1"/>
    <col min="6410" max="6410" width="11.109375" style="176" customWidth="1"/>
    <col min="6411" max="6412" width="13.33203125" style="176" customWidth="1"/>
    <col min="6413" max="6413" width="13.88671875" style="176" customWidth="1"/>
    <col min="6414" max="6417" width="9.109375" style="176" customWidth="1"/>
    <col min="6418" max="6656" width="8.88671875" style="176"/>
    <col min="6657" max="6657" width="46.109375" style="176" customWidth="1"/>
    <col min="6658" max="6658" width="30.6640625" style="176" customWidth="1"/>
    <col min="6659" max="6659" width="20.88671875" style="176" customWidth="1"/>
    <col min="6660" max="6661" width="20.44140625" style="176" customWidth="1"/>
    <col min="6662" max="6662" width="14.6640625" style="176" customWidth="1"/>
    <col min="6663" max="6663" width="14" style="176" customWidth="1"/>
    <col min="6664" max="6664" width="32.88671875" style="176" customWidth="1"/>
    <col min="6665" max="6665" width="11" style="176" customWidth="1"/>
    <col min="6666" max="6666" width="11.109375" style="176" customWidth="1"/>
    <col min="6667" max="6668" width="13.33203125" style="176" customWidth="1"/>
    <col min="6669" max="6669" width="13.88671875" style="176" customWidth="1"/>
    <col min="6670" max="6673" width="9.109375" style="176" customWidth="1"/>
    <col min="6674" max="6912" width="8.88671875" style="176"/>
    <col min="6913" max="6913" width="46.109375" style="176" customWidth="1"/>
    <col min="6914" max="6914" width="30.6640625" style="176" customWidth="1"/>
    <col min="6915" max="6915" width="20.88671875" style="176" customWidth="1"/>
    <col min="6916" max="6917" width="20.44140625" style="176" customWidth="1"/>
    <col min="6918" max="6918" width="14.6640625" style="176" customWidth="1"/>
    <col min="6919" max="6919" width="14" style="176" customWidth="1"/>
    <col min="6920" max="6920" width="32.88671875" style="176" customWidth="1"/>
    <col min="6921" max="6921" width="11" style="176" customWidth="1"/>
    <col min="6922" max="6922" width="11.109375" style="176" customWidth="1"/>
    <col min="6923" max="6924" width="13.33203125" style="176" customWidth="1"/>
    <col min="6925" max="6925" width="13.88671875" style="176" customWidth="1"/>
    <col min="6926" max="6929" width="9.109375" style="176" customWidth="1"/>
    <col min="6930" max="7168" width="8.88671875" style="176"/>
    <col min="7169" max="7169" width="46.109375" style="176" customWidth="1"/>
    <col min="7170" max="7170" width="30.6640625" style="176" customWidth="1"/>
    <col min="7171" max="7171" width="20.88671875" style="176" customWidth="1"/>
    <col min="7172" max="7173" width="20.44140625" style="176" customWidth="1"/>
    <col min="7174" max="7174" width="14.6640625" style="176" customWidth="1"/>
    <col min="7175" max="7175" width="14" style="176" customWidth="1"/>
    <col min="7176" max="7176" width="32.88671875" style="176" customWidth="1"/>
    <col min="7177" max="7177" width="11" style="176" customWidth="1"/>
    <col min="7178" max="7178" width="11.109375" style="176" customWidth="1"/>
    <col min="7179" max="7180" width="13.33203125" style="176" customWidth="1"/>
    <col min="7181" max="7181" width="13.88671875" style="176" customWidth="1"/>
    <col min="7182" max="7185" width="9.109375" style="176" customWidth="1"/>
    <col min="7186" max="7424" width="8.88671875" style="176"/>
    <col min="7425" max="7425" width="46.109375" style="176" customWidth="1"/>
    <col min="7426" max="7426" width="30.6640625" style="176" customWidth="1"/>
    <col min="7427" max="7427" width="20.88671875" style="176" customWidth="1"/>
    <col min="7428" max="7429" width="20.44140625" style="176" customWidth="1"/>
    <col min="7430" max="7430" width="14.6640625" style="176" customWidth="1"/>
    <col min="7431" max="7431" width="14" style="176" customWidth="1"/>
    <col min="7432" max="7432" width="32.88671875" style="176" customWidth="1"/>
    <col min="7433" max="7433" width="11" style="176" customWidth="1"/>
    <col min="7434" max="7434" width="11.109375" style="176" customWidth="1"/>
    <col min="7435" max="7436" width="13.33203125" style="176" customWidth="1"/>
    <col min="7437" max="7437" width="13.88671875" style="176" customWidth="1"/>
    <col min="7438" max="7441" width="9.109375" style="176" customWidth="1"/>
    <col min="7442" max="7680" width="8.88671875" style="176"/>
    <col min="7681" max="7681" width="46.109375" style="176" customWidth="1"/>
    <col min="7682" max="7682" width="30.6640625" style="176" customWidth="1"/>
    <col min="7683" max="7683" width="20.88671875" style="176" customWidth="1"/>
    <col min="7684" max="7685" width="20.44140625" style="176" customWidth="1"/>
    <col min="7686" max="7686" width="14.6640625" style="176" customWidth="1"/>
    <col min="7687" max="7687" width="14" style="176" customWidth="1"/>
    <col min="7688" max="7688" width="32.88671875" style="176" customWidth="1"/>
    <col min="7689" max="7689" width="11" style="176" customWidth="1"/>
    <col min="7690" max="7690" width="11.109375" style="176" customWidth="1"/>
    <col min="7691" max="7692" width="13.33203125" style="176" customWidth="1"/>
    <col min="7693" max="7693" width="13.88671875" style="176" customWidth="1"/>
    <col min="7694" max="7697" width="9.109375" style="176" customWidth="1"/>
    <col min="7698" max="7936" width="8.88671875" style="176"/>
    <col min="7937" max="7937" width="46.109375" style="176" customWidth="1"/>
    <col min="7938" max="7938" width="30.6640625" style="176" customWidth="1"/>
    <col min="7939" max="7939" width="20.88671875" style="176" customWidth="1"/>
    <col min="7940" max="7941" width="20.44140625" style="176" customWidth="1"/>
    <col min="7942" max="7942" width="14.6640625" style="176" customWidth="1"/>
    <col min="7943" max="7943" width="14" style="176" customWidth="1"/>
    <col min="7944" max="7944" width="32.88671875" style="176" customWidth="1"/>
    <col min="7945" max="7945" width="11" style="176" customWidth="1"/>
    <col min="7946" max="7946" width="11.109375" style="176" customWidth="1"/>
    <col min="7947" max="7948" width="13.33203125" style="176" customWidth="1"/>
    <col min="7949" max="7949" width="13.88671875" style="176" customWidth="1"/>
    <col min="7950" max="7953" width="9.109375" style="176" customWidth="1"/>
    <col min="7954" max="8192" width="8.88671875" style="176"/>
    <col min="8193" max="8193" width="46.109375" style="176" customWidth="1"/>
    <col min="8194" max="8194" width="30.6640625" style="176" customWidth="1"/>
    <col min="8195" max="8195" width="20.88671875" style="176" customWidth="1"/>
    <col min="8196" max="8197" width="20.44140625" style="176" customWidth="1"/>
    <col min="8198" max="8198" width="14.6640625" style="176" customWidth="1"/>
    <col min="8199" max="8199" width="14" style="176" customWidth="1"/>
    <col min="8200" max="8200" width="32.88671875" style="176" customWidth="1"/>
    <col min="8201" max="8201" width="11" style="176" customWidth="1"/>
    <col min="8202" max="8202" width="11.109375" style="176" customWidth="1"/>
    <col min="8203" max="8204" width="13.33203125" style="176" customWidth="1"/>
    <col min="8205" max="8205" width="13.88671875" style="176" customWidth="1"/>
    <col min="8206" max="8209" width="9.109375" style="176" customWidth="1"/>
    <col min="8210" max="8448" width="8.88671875" style="176"/>
    <col min="8449" max="8449" width="46.109375" style="176" customWidth="1"/>
    <col min="8450" max="8450" width="30.6640625" style="176" customWidth="1"/>
    <col min="8451" max="8451" width="20.88671875" style="176" customWidth="1"/>
    <col min="8452" max="8453" width="20.44140625" style="176" customWidth="1"/>
    <col min="8454" max="8454" width="14.6640625" style="176" customWidth="1"/>
    <col min="8455" max="8455" width="14" style="176" customWidth="1"/>
    <col min="8456" max="8456" width="32.88671875" style="176" customWidth="1"/>
    <col min="8457" max="8457" width="11" style="176" customWidth="1"/>
    <col min="8458" max="8458" width="11.109375" style="176" customWidth="1"/>
    <col min="8459" max="8460" width="13.33203125" style="176" customWidth="1"/>
    <col min="8461" max="8461" width="13.88671875" style="176" customWidth="1"/>
    <col min="8462" max="8465" width="9.109375" style="176" customWidth="1"/>
    <col min="8466" max="8704" width="8.88671875" style="176"/>
    <col min="8705" max="8705" width="46.109375" style="176" customWidth="1"/>
    <col min="8706" max="8706" width="30.6640625" style="176" customWidth="1"/>
    <col min="8707" max="8707" width="20.88671875" style="176" customWidth="1"/>
    <col min="8708" max="8709" width="20.44140625" style="176" customWidth="1"/>
    <col min="8710" max="8710" width="14.6640625" style="176" customWidth="1"/>
    <col min="8711" max="8711" width="14" style="176" customWidth="1"/>
    <col min="8712" max="8712" width="32.88671875" style="176" customWidth="1"/>
    <col min="8713" max="8713" width="11" style="176" customWidth="1"/>
    <col min="8714" max="8714" width="11.109375" style="176" customWidth="1"/>
    <col min="8715" max="8716" width="13.33203125" style="176" customWidth="1"/>
    <col min="8717" max="8717" width="13.88671875" style="176" customWidth="1"/>
    <col min="8718" max="8721" width="9.109375" style="176" customWidth="1"/>
    <col min="8722" max="8960" width="8.88671875" style="176"/>
    <col min="8961" max="8961" width="46.109375" style="176" customWidth="1"/>
    <col min="8962" max="8962" width="30.6640625" style="176" customWidth="1"/>
    <col min="8963" max="8963" width="20.88671875" style="176" customWidth="1"/>
    <col min="8964" max="8965" width="20.44140625" style="176" customWidth="1"/>
    <col min="8966" max="8966" width="14.6640625" style="176" customWidth="1"/>
    <col min="8967" max="8967" width="14" style="176" customWidth="1"/>
    <col min="8968" max="8968" width="32.88671875" style="176" customWidth="1"/>
    <col min="8969" max="8969" width="11" style="176" customWidth="1"/>
    <col min="8970" max="8970" width="11.109375" style="176" customWidth="1"/>
    <col min="8971" max="8972" width="13.33203125" style="176" customWidth="1"/>
    <col min="8973" max="8973" width="13.88671875" style="176" customWidth="1"/>
    <col min="8974" max="8977" width="9.109375" style="176" customWidth="1"/>
    <col min="8978" max="9216" width="8.88671875" style="176"/>
    <col min="9217" max="9217" width="46.109375" style="176" customWidth="1"/>
    <col min="9218" max="9218" width="30.6640625" style="176" customWidth="1"/>
    <col min="9219" max="9219" width="20.88671875" style="176" customWidth="1"/>
    <col min="9220" max="9221" width="20.44140625" style="176" customWidth="1"/>
    <col min="9222" max="9222" width="14.6640625" style="176" customWidth="1"/>
    <col min="9223" max="9223" width="14" style="176" customWidth="1"/>
    <col min="9224" max="9224" width="32.88671875" style="176" customWidth="1"/>
    <col min="9225" max="9225" width="11" style="176" customWidth="1"/>
    <col min="9226" max="9226" width="11.109375" style="176" customWidth="1"/>
    <col min="9227" max="9228" width="13.33203125" style="176" customWidth="1"/>
    <col min="9229" max="9229" width="13.88671875" style="176" customWidth="1"/>
    <col min="9230" max="9233" width="9.109375" style="176" customWidth="1"/>
    <col min="9234" max="9472" width="8.88671875" style="176"/>
    <col min="9473" max="9473" width="46.109375" style="176" customWidth="1"/>
    <col min="9474" max="9474" width="30.6640625" style="176" customWidth="1"/>
    <col min="9475" max="9475" width="20.88671875" style="176" customWidth="1"/>
    <col min="9476" max="9477" width="20.44140625" style="176" customWidth="1"/>
    <col min="9478" max="9478" width="14.6640625" style="176" customWidth="1"/>
    <col min="9479" max="9479" width="14" style="176" customWidth="1"/>
    <col min="9480" max="9480" width="32.88671875" style="176" customWidth="1"/>
    <col min="9481" max="9481" width="11" style="176" customWidth="1"/>
    <col min="9482" max="9482" width="11.109375" style="176" customWidth="1"/>
    <col min="9483" max="9484" width="13.33203125" style="176" customWidth="1"/>
    <col min="9485" max="9485" width="13.88671875" style="176" customWidth="1"/>
    <col min="9486" max="9489" width="9.109375" style="176" customWidth="1"/>
    <col min="9490" max="9728" width="8.88671875" style="176"/>
    <col min="9729" max="9729" width="46.109375" style="176" customWidth="1"/>
    <col min="9730" max="9730" width="30.6640625" style="176" customWidth="1"/>
    <col min="9731" max="9731" width="20.88671875" style="176" customWidth="1"/>
    <col min="9732" max="9733" width="20.44140625" style="176" customWidth="1"/>
    <col min="9734" max="9734" width="14.6640625" style="176" customWidth="1"/>
    <col min="9735" max="9735" width="14" style="176" customWidth="1"/>
    <col min="9736" max="9736" width="32.88671875" style="176" customWidth="1"/>
    <col min="9737" max="9737" width="11" style="176" customWidth="1"/>
    <col min="9738" max="9738" width="11.109375" style="176" customWidth="1"/>
    <col min="9739" max="9740" width="13.33203125" style="176" customWidth="1"/>
    <col min="9741" max="9741" width="13.88671875" style="176" customWidth="1"/>
    <col min="9742" max="9745" width="9.109375" style="176" customWidth="1"/>
    <col min="9746" max="9984" width="8.88671875" style="176"/>
    <col min="9985" max="9985" width="46.109375" style="176" customWidth="1"/>
    <col min="9986" max="9986" width="30.6640625" style="176" customWidth="1"/>
    <col min="9987" max="9987" width="20.88671875" style="176" customWidth="1"/>
    <col min="9988" max="9989" width="20.44140625" style="176" customWidth="1"/>
    <col min="9990" max="9990" width="14.6640625" style="176" customWidth="1"/>
    <col min="9991" max="9991" width="14" style="176" customWidth="1"/>
    <col min="9992" max="9992" width="32.88671875" style="176" customWidth="1"/>
    <col min="9993" max="9993" width="11" style="176" customWidth="1"/>
    <col min="9994" max="9994" width="11.109375" style="176" customWidth="1"/>
    <col min="9995" max="9996" width="13.33203125" style="176" customWidth="1"/>
    <col min="9997" max="9997" width="13.88671875" style="176" customWidth="1"/>
    <col min="9998" max="10001" width="9.109375" style="176" customWidth="1"/>
    <col min="10002" max="10240" width="8.88671875" style="176"/>
    <col min="10241" max="10241" width="46.109375" style="176" customWidth="1"/>
    <col min="10242" max="10242" width="30.6640625" style="176" customWidth="1"/>
    <col min="10243" max="10243" width="20.88671875" style="176" customWidth="1"/>
    <col min="10244" max="10245" width="20.44140625" style="176" customWidth="1"/>
    <col min="10246" max="10246" width="14.6640625" style="176" customWidth="1"/>
    <col min="10247" max="10247" width="14" style="176" customWidth="1"/>
    <col min="10248" max="10248" width="32.88671875" style="176" customWidth="1"/>
    <col min="10249" max="10249" width="11" style="176" customWidth="1"/>
    <col min="10250" max="10250" width="11.109375" style="176" customWidth="1"/>
    <col min="10251" max="10252" width="13.33203125" style="176" customWidth="1"/>
    <col min="10253" max="10253" width="13.88671875" style="176" customWidth="1"/>
    <col min="10254" max="10257" width="9.109375" style="176" customWidth="1"/>
    <col min="10258" max="10496" width="8.88671875" style="176"/>
    <col min="10497" max="10497" width="46.109375" style="176" customWidth="1"/>
    <col min="10498" max="10498" width="30.6640625" style="176" customWidth="1"/>
    <col min="10499" max="10499" width="20.88671875" style="176" customWidth="1"/>
    <col min="10500" max="10501" width="20.44140625" style="176" customWidth="1"/>
    <col min="10502" max="10502" width="14.6640625" style="176" customWidth="1"/>
    <col min="10503" max="10503" width="14" style="176" customWidth="1"/>
    <col min="10504" max="10504" width="32.88671875" style="176" customWidth="1"/>
    <col min="10505" max="10505" width="11" style="176" customWidth="1"/>
    <col min="10506" max="10506" width="11.109375" style="176" customWidth="1"/>
    <col min="10507" max="10508" width="13.33203125" style="176" customWidth="1"/>
    <col min="10509" max="10509" width="13.88671875" style="176" customWidth="1"/>
    <col min="10510" max="10513" width="9.109375" style="176" customWidth="1"/>
    <col min="10514" max="10752" width="8.88671875" style="176"/>
    <col min="10753" max="10753" width="46.109375" style="176" customWidth="1"/>
    <col min="10754" max="10754" width="30.6640625" style="176" customWidth="1"/>
    <col min="10755" max="10755" width="20.88671875" style="176" customWidth="1"/>
    <col min="10756" max="10757" width="20.44140625" style="176" customWidth="1"/>
    <col min="10758" max="10758" width="14.6640625" style="176" customWidth="1"/>
    <col min="10759" max="10759" width="14" style="176" customWidth="1"/>
    <col min="10760" max="10760" width="32.88671875" style="176" customWidth="1"/>
    <col min="10761" max="10761" width="11" style="176" customWidth="1"/>
    <col min="10762" max="10762" width="11.109375" style="176" customWidth="1"/>
    <col min="10763" max="10764" width="13.33203125" style="176" customWidth="1"/>
    <col min="10765" max="10765" width="13.88671875" style="176" customWidth="1"/>
    <col min="10766" max="10769" width="9.109375" style="176" customWidth="1"/>
    <col min="10770" max="11008" width="8.88671875" style="176"/>
    <col min="11009" max="11009" width="46.109375" style="176" customWidth="1"/>
    <col min="11010" max="11010" width="30.6640625" style="176" customWidth="1"/>
    <col min="11011" max="11011" width="20.88671875" style="176" customWidth="1"/>
    <col min="11012" max="11013" width="20.44140625" style="176" customWidth="1"/>
    <col min="11014" max="11014" width="14.6640625" style="176" customWidth="1"/>
    <col min="11015" max="11015" width="14" style="176" customWidth="1"/>
    <col min="11016" max="11016" width="32.88671875" style="176" customWidth="1"/>
    <col min="11017" max="11017" width="11" style="176" customWidth="1"/>
    <col min="11018" max="11018" width="11.109375" style="176" customWidth="1"/>
    <col min="11019" max="11020" width="13.33203125" style="176" customWidth="1"/>
    <col min="11021" max="11021" width="13.88671875" style="176" customWidth="1"/>
    <col min="11022" max="11025" width="9.109375" style="176" customWidth="1"/>
    <col min="11026" max="11264" width="8.88671875" style="176"/>
    <col min="11265" max="11265" width="46.109375" style="176" customWidth="1"/>
    <col min="11266" max="11266" width="30.6640625" style="176" customWidth="1"/>
    <col min="11267" max="11267" width="20.88671875" style="176" customWidth="1"/>
    <col min="11268" max="11269" width="20.44140625" style="176" customWidth="1"/>
    <col min="11270" max="11270" width="14.6640625" style="176" customWidth="1"/>
    <col min="11271" max="11271" width="14" style="176" customWidth="1"/>
    <col min="11272" max="11272" width="32.88671875" style="176" customWidth="1"/>
    <col min="11273" max="11273" width="11" style="176" customWidth="1"/>
    <col min="11274" max="11274" width="11.109375" style="176" customWidth="1"/>
    <col min="11275" max="11276" width="13.33203125" style="176" customWidth="1"/>
    <col min="11277" max="11277" width="13.88671875" style="176" customWidth="1"/>
    <col min="11278" max="11281" width="9.109375" style="176" customWidth="1"/>
    <col min="11282" max="11520" width="8.88671875" style="176"/>
    <col min="11521" max="11521" width="46.109375" style="176" customWidth="1"/>
    <col min="11522" max="11522" width="30.6640625" style="176" customWidth="1"/>
    <col min="11523" max="11523" width="20.88671875" style="176" customWidth="1"/>
    <col min="11524" max="11525" width="20.44140625" style="176" customWidth="1"/>
    <col min="11526" max="11526" width="14.6640625" style="176" customWidth="1"/>
    <col min="11527" max="11527" width="14" style="176" customWidth="1"/>
    <col min="11528" max="11528" width="32.88671875" style="176" customWidth="1"/>
    <col min="11529" max="11529" width="11" style="176" customWidth="1"/>
    <col min="11530" max="11530" width="11.109375" style="176" customWidth="1"/>
    <col min="11531" max="11532" width="13.33203125" style="176" customWidth="1"/>
    <col min="11533" max="11533" width="13.88671875" style="176" customWidth="1"/>
    <col min="11534" max="11537" width="9.109375" style="176" customWidth="1"/>
    <col min="11538" max="11776" width="8.88671875" style="176"/>
    <col min="11777" max="11777" width="46.109375" style="176" customWidth="1"/>
    <col min="11778" max="11778" width="30.6640625" style="176" customWidth="1"/>
    <col min="11779" max="11779" width="20.88671875" style="176" customWidth="1"/>
    <col min="11780" max="11781" width="20.44140625" style="176" customWidth="1"/>
    <col min="11782" max="11782" width="14.6640625" style="176" customWidth="1"/>
    <col min="11783" max="11783" width="14" style="176" customWidth="1"/>
    <col min="11784" max="11784" width="32.88671875" style="176" customWidth="1"/>
    <col min="11785" max="11785" width="11" style="176" customWidth="1"/>
    <col min="11786" max="11786" width="11.109375" style="176" customWidth="1"/>
    <col min="11787" max="11788" width="13.33203125" style="176" customWidth="1"/>
    <col min="11789" max="11789" width="13.88671875" style="176" customWidth="1"/>
    <col min="11790" max="11793" width="9.109375" style="176" customWidth="1"/>
    <col min="11794" max="12032" width="8.88671875" style="176"/>
    <col min="12033" max="12033" width="46.109375" style="176" customWidth="1"/>
    <col min="12034" max="12034" width="30.6640625" style="176" customWidth="1"/>
    <col min="12035" max="12035" width="20.88671875" style="176" customWidth="1"/>
    <col min="12036" max="12037" width="20.44140625" style="176" customWidth="1"/>
    <col min="12038" max="12038" width="14.6640625" style="176" customWidth="1"/>
    <col min="12039" max="12039" width="14" style="176" customWidth="1"/>
    <col min="12040" max="12040" width="32.88671875" style="176" customWidth="1"/>
    <col min="12041" max="12041" width="11" style="176" customWidth="1"/>
    <col min="12042" max="12042" width="11.109375" style="176" customWidth="1"/>
    <col min="12043" max="12044" width="13.33203125" style="176" customWidth="1"/>
    <col min="12045" max="12045" width="13.88671875" style="176" customWidth="1"/>
    <col min="12046" max="12049" width="9.109375" style="176" customWidth="1"/>
    <col min="12050" max="12288" width="8.88671875" style="176"/>
    <col min="12289" max="12289" width="46.109375" style="176" customWidth="1"/>
    <col min="12290" max="12290" width="30.6640625" style="176" customWidth="1"/>
    <col min="12291" max="12291" width="20.88671875" style="176" customWidth="1"/>
    <col min="12292" max="12293" width="20.44140625" style="176" customWidth="1"/>
    <col min="12294" max="12294" width="14.6640625" style="176" customWidth="1"/>
    <col min="12295" max="12295" width="14" style="176" customWidth="1"/>
    <col min="12296" max="12296" width="32.88671875" style="176" customWidth="1"/>
    <col min="12297" max="12297" width="11" style="176" customWidth="1"/>
    <col min="12298" max="12298" width="11.109375" style="176" customWidth="1"/>
    <col min="12299" max="12300" width="13.33203125" style="176" customWidth="1"/>
    <col min="12301" max="12301" width="13.88671875" style="176" customWidth="1"/>
    <col min="12302" max="12305" width="9.109375" style="176" customWidth="1"/>
    <col min="12306" max="12544" width="8.88671875" style="176"/>
    <col min="12545" max="12545" width="46.109375" style="176" customWidth="1"/>
    <col min="12546" max="12546" width="30.6640625" style="176" customWidth="1"/>
    <col min="12547" max="12547" width="20.88671875" style="176" customWidth="1"/>
    <col min="12548" max="12549" width="20.44140625" style="176" customWidth="1"/>
    <col min="12550" max="12550" width="14.6640625" style="176" customWidth="1"/>
    <col min="12551" max="12551" width="14" style="176" customWidth="1"/>
    <col min="12552" max="12552" width="32.88671875" style="176" customWidth="1"/>
    <col min="12553" max="12553" width="11" style="176" customWidth="1"/>
    <col min="12554" max="12554" width="11.109375" style="176" customWidth="1"/>
    <col min="12555" max="12556" width="13.33203125" style="176" customWidth="1"/>
    <col min="12557" max="12557" width="13.88671875" style="176" customWidth="1"/>
    <col min="12558" max="12561" width="9.109375" style="176" customWidth="1"/>
    <col min="12562" max="12800" width="8.88671875" style="176"/>
    <col min="12801" max="12801" width="46.109375" style="176" customWidth="1"/>
    <col min="12802" max="12802" width="30.6640625" style="176" customWidth="1"/>
    <col min="12803" max="12803" width="20.88671875" style="176" customWidth="1"/>
    <col min="12804" max="12805" width="20.44140625" style="176" customWidth="1"/>
    <col min="12806" max="12806" width="14.6640625" style="176" customWidth="1"/>
    <col min="12807" max="12807" width="14" style="176" customWidth="1"/>
    <col min="12808" max="12808" width="32.88671875" style="176" customWidth="1"/>
    <col min="12809" max="12809" width="11" style="176" customWidth="1"/>
    <col min="12810" max="12810" width="11.109375" style="176" customWidth="1"/>
    <col min="12811" max="12812" width="13.33203125" style="176" customWidth="1"/>
    <col min="12813" max="12813" width="13.88671875" style="176" customWidth="1"/>
    <col min="12814" max="12817" width="9.109375" style="176" customWidth="1"/>
    <col min="12818" max="13056" width="8.88671875" style="176"/>
    <col min="13057" max="13057" width="46.109375" style="176" customWidth="1"/>
    <col min="13058" max="13058" width="30.6640625" style="176" customWidth="1"/>
    <col min="13059" max="13059" width="20.88671875" style="176" customWidth="1"/>
    <col min="13060" max="13061" width="20.44140625" style="176" customWidth="1"/>
    <col min="13062" max="13062" width="14.6640625" style="176" customWidth="1"/>
    <col min="13063" max="13063" width="14" style="176" customWidth="1"/>
    <col min="13064" max="13064" width="32.88671875" style="176" customWidth="1"/>
    <col min="13065" max="13065" width="11" style="176" customWidth="1"/>
    <col min="13066" max="13066" width="11.109375" style="176" customWidth="1"/>
    <col min="13067" max="13068" width="13.33203125" style="176" customWidth="1"/>
    <col min="13069" max="13069" width="13.88671875" style="176" customWidth="1"/>
    <col min="13070" max="13073" width="9.109375" style="176" customWidth="1"/>
    <col min="13074" max="13312" width="8.88671875" style="176"/>
    <col min="13313" max="13313" width="46.109375" style="176" customWidth="1"/>
    <col min="13314" max="13314" width="30.6640625" style="176" customWidth="1"/>
    <col min="13315" max="13315" width="20.88671875" style="176" customWidth="1"/>
    <col min="13316" max="13317" width="20.44140625" style="176" customWidth="1"/>
    <col min="13318" max="13318" width="14.6640625" style="176" customWidth="1"/>
    <col min="13319" max="13319" width="14" style="176" customWidth="1"/>
    <col min="13320" max="13320" width="32.88671875" style="176" customWidth="1"/>
    <col min="13321" max="13321" width="11" style="176" customWidth="1"/>
    <col min="13322" max="13322" width="11.109375" style="176" customWidth="1"/>
    <col min="13323" max="13324" width="13.33203125" style="176" customWidth="1"/>
    <col min="13325" max="13325" width="13.88671875" style="176" customWidth="1"/>
    <col min="13326" max="13329" width="9.109375" style="176" customWidth="1"/>
    <col min="13330" max="13568" width="8.88671875" style="176"/>
    <col min="13569" max="13569" width="46.109375" style="176" customWidth="1"/>
    <col min="13570" max="13570" width="30.6640625" style="176" customWidth="1"/>
    <col min="13571" max="13571" width="20.88671875" style="176" customWidth="1"/>
    <col min="13572" max="13573" width="20.44140625" style="176" customWidth="1"/>
    <col min="13574" max="13574" width="14.6640625" style="176" customWidth="1"/>
    <col min="13575" max="13575" width="14" style="176" customWidth="1"/>
    <col min="13576" max="13576" width="32.88671875" style="176" customWidth="1"/>
    <col min="13577" max="13577" width="11" style="176" customWidth="1"/>
    <col min="13578" max="13578" width="11.109375" style="176" customWidth="1"/>
    <col min="13579" max="13580" width="13.33203125" style="176" customWidth="1"/>
    <col min="13581" max="13581" width="13.88671875" style="176" customWidth="1"/>
    <col min="13582" max="13585" width="9.109375" style="176" customWidth="1"/>
    <col min="13586" max="13824" width="8.88671875" style="176"/>
    <col min="13825" max="13825" width="46.109375" style="176" customWidth="1"/>
    <col min="13826" max="13826" width="30.6640625" style="176" customWidth="1"/>
    <col min="13827" max="13827" width="20.88671875" style="176" customWidth="1"/>
    <col min="13828" max="13829" width="20.44140625" style="176" customWidth="1"/>
    <col min="13830" max="13830" width="14.6640625" style="176" customWidth="1"/>
    <col min="13831" max="13831" width="14" style="176" customWidth="1"/>
    <col min="13832" max="13832" width="32.88671875" style="176" customWidth="1"/>
    <col min="13833" max="13833" width="11" style="176" customWidth="1"/>
    <col min="13834" max="13834" width="11.109375" style="176" customWidth="1"/>
    <col min="13835" max="13836" width="13.33203125" style="176" customWidth="1"/>
    <col min="13837" max="13837" width="13.88671875" style="176" customWidth="1"/>
    <col min="13838" max="13841" width="9.109375" style="176" customWidth="1"/>
    <col min="13842" max="14080" width="8.88671875" style="176"/>
    <col min="14081" max="14081" width="46.109375" style="176" customWidth="1"/>
    <col min="14082" max="14082" width="30.6640625" style="176" customWidth="1"/>
    <col min="14083" max="14083" width="20.88671875" style="176" customWidth="1"/>
    <col min="14084" max="14085" width="20.44140625" style="176" customWidth="1"/>
    <col min="14086" max="14086" width="14.6640625" style="176" customWidth="1"/>
    <col min="14087" max="14087" width="14" style="176" customWidth="1"/>
    <col min="14088" max="14088" width="32.88671875" style="176" customWidth="1"/>
    <col min="14089" max="14089" width="11" style="176" customWidth="1"/>
    <col min="14090" max="14090" width="11.109375" style="176" customWidth="1"/>
    <col min="14091" max="14092" width="13.33203125" style="176" customWidth="1"/>
    <col min="14093" max="14093" width="13.88671875" style="176" customWidth="1"/>
    <col min="14094" max="14097" width="9.109375" style="176" customWidth="1"/>
    <col min="14098" max="14336" width="8.88671875" style="176"/>
    <col min="14337" max="14337" width="46.109375" style="176" customWidth="1"/>
    <col min="14338" max="14338" width="30.6640625" style="176" customWidth="1"/>
    <col min="14339" max="14339" width="20.88671875" style="176" customWidth="1"/>
    <col min="14340" max="14341" width="20.44140625" style="176" customWidth="1"/>
    <col min="14342" max="14342" width="14.6640625" style="176" customWidth="1"/>
    <col min="14343" max="14343" width="14" style="176" customWidth="1"/>
    <col min="14344" max="14344" width="32.88671875" style="176" customWidth="1"/>
    <col min="14345" max="14345" width="11" style="176" customWidth="1"/>
    <col min="14346" max="14346" width="11.109375" style="176" customWidth="1"/>
    <col min="14347" max="14348" width="13.33203125" style="176" customWidth="1"/>
    <col min="14349" max="14349" width="13.88671875" style="176" customWidth="1"/>
    <col min="14350" max="14353" width="9.109375" style="176" customWidth="1"/>
    <col min="14354" max="14592" width="8.88671875" style="176"/>
    <col min="14593" max="14593" width="46.109375" style="176" customWidth="1"/>
    <col min="14594" max="14594" width="30.6640625" style="176" customWidth="1"/>
    <col min="14595" max="14595" width="20.88671875" style="176" customWidth="1"/>
    <col min="14596" max="14597" width="20.44140625" style="176" customWidth="1"/>
    <col min="14598" max="14598" width="14.6640625" style="176" customWidth="1"/>
    <col min="14599" max="14599" width="14" style="176" customWidth="1"/>
    <col min="14600" max="14600" width="32.88671875" style="176" customWidth="1"/>
    <col min="14601" max="14601" width="11" style="176" customWidth="1"/>
    <col min="14602" max="14602" width="11.109375" style="176" customWidth="1"/>
    <col min="14603" max="14604" width="13.33203125" style="176" customWidth="1"/>
    <col min="14605" max="14605" width="13.88671875" style="176" customWidth="1"/>
    <col min="14606" max="14609" width="9.109375" style="176" customWidth="1"/>
    <col min="14610" max="14848" width="8.88671875" style="176"/>
    <col min="14849" max="14849" width="46.109375" style="176" customWidth="1"/>
    <col min="14850" max="14850" width="30.6640625" style="176" customWidth="1"/>
    <col min="14851" max="14851" width="20.88671875" style="176" customWidth="1"/>
    <col min="14852" max="14853" width="20.44140625" style="176" customWidth="1"/>
    <col min="14854" max="14854" width="14.6640625" style="176" customWidth="1"/>
    <col min="14855" max="14855" width="14" style="176" customWidth="1"/>
    <col min="14856" max="14856" width="32.88671875" style="176" customWidth="1"/>
    <col min="14857" max="14857" width="11" style="176" customWidth="1"/>
    <col min="14858" max="14858" width="11.109375" style="176" customWidth="1"/>
    <col min="14859" max="14860" width="13.33203125" style="176" customWidth="1"/>
    <col min="14861" max="14861" width="13.88671875" style="176" customWidth="1"/>
    <col min="14862" max="14865" width="9.109375" style="176" customWidth="1"/>
    <col min="14866" max="15104" width="8.88671875" style="176"/>
    <col min="15105" max="15105" width="46.109375" style="176" customWidth="1"/>
    <col min="15106" max="15106" width="30.6640625" style="176" customWidth="1"/>
    <col min="15107" max="15107" width="20.88671875" style="176" customWidth="1"/>
    <col min="15108" max="15109" width="20.44140625" style="176" customWidth="1"/>
    <col min="15110" max="15110" width="14.6640625" style="176" customWidth="1"/>
    <col min="15111" max="15111" width="14" style="176" customWidth="1"/>
    <col min="15112" max="15112" width="32.88671875" style="176" customWidth="1"/>
    <col min="15113" max="15113" width="11" style="176" customWidth="1"/>
    <col min="15114" max="15114" width="11.109375" style="176" customWidth="1"/>
    <col min="15115" max="15116" width="13.33203125" style="176" customWidth="1"/>
    <col min="15117" max="15117" width="13.88671875" style="176" customWidth="1"/>
    <col min="15118" max="15121" width="9.109375" style="176" customWidth="1"/>
    <col min="15122" max="15360" width="8.88671875" style="176"/>
    <col min="15361" max="15361" width="46.109375" style="176" customWidth="1"/>
    <col min="15362" max="15362" width="30.6640625" style="176" customWidth="1"/>
    <col min="15363" max="15363" width="20.88671875" style="176" customWidth="1"/>
    <col min="15364" max="15365" width="20.44140625" style="176" customWidth="1"/>
    <col min="15366" max="15366" width="14.6640625" style="176" customWidth="1"/>
    <col min="15367" max="15367" width="14" style="176" customWidth="1"/>
    <col min="15368" max="15368" width="32.88671875" style="176" customWidth="1"/>
    <col min="15369" max="15369" width="11" style="176" customWidth="1"/>
    <col min="15370" max="15370" width="11.109375" style="176" customWidth="1"/>
    <col min="15371" max="15372" width="13.33203125" style="176" customWidth="1"/>
    <col min="15373" max="15373" width="13.88671875" style="176" customWidth="1"/>
    <col min="15374" max="15377" width="9.109375" style="176" customWidth="1"/>
    <col min="15378" max="15616" width="8.88671875" style="176"/>
    <col min="15617" max="15617" width="46.109375" style="176" customWidth="1"/>
    <col min="15618" max="15618" width="30.6640625" style="176" customWidth="1"/>
    <col min="15619" max="15619" width="20.88671875" style="176" customWidth="1"/>
    <col min="15620" max="15621" width="20.44140625" style="176" customWidth="1"/>
    <col min="15622" max="15622" width="14.6640625" style="176" customWidth="1"/>
    <col min="15623" max="15623" width="14" style="176" customWidth="1"/>
    <col min="15624" max="15624" width="32.88671875" style="176" customWidth="1"/>
    <col min="15625" max="15625" width="11" style="176" customWidth="1"/>
    <col min="15626" max="15626" width="11.109375" style="176" customWidth="1"/>
    <col min="15627" max="15628" width="13.33203125" style="176" customWidth="1"/>
    <col min="15629" max="15629" width="13.88671875" style="176" customWidth="1"/>
    <col min="15630" max="15633" width="9.109375" style="176" customWidth="1"/>
    <col min="15634" max="15872" width="8.88671875" style="176"/>
    <col min="15873" max="15873" width="46.109375" style="176" customWidth="1"/>
    <col min="15874" max="15874" width="30.6640625" style="176" customWidth="1"/>
    <col min="15875" max="15875" width="20.88671875" style="176" customWidth="1"/>
    <col min="15876" max="15877" width="20.44140625" style="176" customWidth="1"/>
    <col min="15878" max="15878" width="14.6640625" style="176" customWidth="1"/>
    <col min="15879" max="15879" width="14" style="176" customWidth="1"/>
    <col min="15880" max="15880" width="32.88671875" style="176" customWidth="1"/>
    <col min="15881" max="15881" width="11" style="176" customWidth="1"/>
    <col min="15882" max="15882" width="11.109375" style="176" customWidth="1"/>
    <col min="15883" max="15884" width="13.33203125" style="176" customWidth="1"/>
    <col min="15885" max="15885" width="13.88671875" style="176" customWidth="1"/>
    <col min="15886" max="15889" width="9.109375" style="176" customWidth="1"/>
    <col min="15890" max="16128" width="8.88671875" style="176"/>
    <col min="16129" max="16129" width="46.109375" style="176" customWidth="1"/>
    <col min="16130" max="16130" width="30.6640625" style="176" customWidth="1"/>
    <col min="16131" max="16131" width="20.88671875" style="176" customWidth="1"/>
    <col min="16132" max="16133" width="20.44140625" style="176" customWidth="1"/>
    <col min="16134" max="16134" width="14.6640625" style="176" customWidth="1"/>
    <col min="16135" max="16135" width="14" style="176" customWidth="1"/>
    <col min="16136" max="16136" width="32.88671875" style="176" customWidth="1"/>
    <col min="16137" max="16137" width="11" style="176" customWidth="1"/>
    <col min="16138" max="16138" width="11.109375" style="176" customWidth="1"/>
    <col min="16139" max="16140" width="13.33203125" style="176" customWidth="1"/>
    <col min="16141" max="16141" width="13.88671875" style="176" customWidth="1"/>
    <col min="16142" max="16145" width="9.109375" style="176" customWidth="1"/>
    <col min="16146" max="16384" width="8.88671875" style="176"/>
  </cols>
  <sheetData>
    <row r="1" spans="2:8" ht="15.6" x14ac:dyDescent="0.3">
      <c r="B1" s="562" t="s">
        <v>261</v>
      </c>
      <c r="C1" s="562"/>
      <c r="D1" s="562"/>
      <c r="E1" s="562"/>
      <c r="F1" s="256"/>
      <c r="G1" s="86"/>
      <c r="H1" s="74"/>
    </row>
    <row r="2" spans="2:8" ht="15.6" x14ac:dyDescent="0.3">
      <c r="C2" s="54"/>
      <c r="D2" s="561" t="s">
        <v>98</v>
      </c>
      <c r="E2" s="561"/>
      <c r="F2" s="561"/>
      <c r="G2" s="561"/>
      <c r="H2" s="259"/>
    </row>
    <row r="3" spans="2:8" ht="15.6" x14ac:dyDescent="0.25">
      <c r="C3" s="54"/>
      <c r="D3" s="54"/>
      <c r="E3" s="72"/>
      <c r="F3" s="257"/>
      <c r="G3" s="258"/>
      <c r="H3" s="259"/>
    </row>
    <row r="4" spans="2:8" ht="16.649999999999999" customHeight="1" x14ac:dyDescent="0.3">
      <c r="C4" s="562" t="s">
        <v>263</v>
      </c>
      <c r="D4" s="562"/>
      <c r="E4" s="562"/>
      <c r="F4" s="562"/>
      <c r="G4" s="258"/>
      <c r="H4" s="259"/>
    </row>
    <row r="5" spans="2:8" ht="39" customHeight="1" x14ac:dyDescent="0.3">
      <c r="C5" s="563" t="s">
        <v>262</v>
      </c>
      <c r="D5" s="562"/>
      <c r="E5" s="562"/>
      <c r="F5" s="562"/>
      <c r="G5" s="258"/>
      <c r="H5" s="259"/>
    </row>
    <row r="6" spans="2:8" ht="23.25" customHeight="1" x14ac:dyDescent="0.3">
      <c r="C6" s="561" t="s">
        <v>98</v>
      </c>
      <c r="D6" s="561"/>
      <c r="E6" s="561"/>
      <c r="F6" s="561"/>
      <c r="G6" s="260"/>
      <c r="H6" s="260"/>
    </row>
    <row r="7" spans="2:8" s="177" customFormat="1" ht="35.25" customHeight="1" x14ac:dyDescent="0.3">
      <c r="C7" s="562"/>
      <c r="D7" s="562"/>
      <c r="E7" s="562"/>
      <c r="F7" s="562"/>
      <c r="G7" s="64"/>
      <c r="H7" s="64"/>
    </row>
    <row r="8" spans="2:8" s="177" customFormat="1" ht="15.6" x14ac:dyDescent="0.3">
      <c r="C8" s="563" t="s">
        <v>101</v>
      </c>
      <c r="D8" s="562"/>
      <c r="E8" s="562"/>
      <c r="F8" s="562"/>
      <c r="G8" s="62"/>
      <c r="H8" s="62"/>
    </row>
    <row r="9" spans="2:8" s="177" customFormat="1" ht="15.6" x14ac:dyDescent="0.3">
      <c r="C9" s="561" t="s">
        <v>285</v>
      </c>
      <c r="D9" s="561"/>
      <c r="E9" s="561"/>
      <c r="F9" s="561"/>
      <c r="G9" s="62"/>
      <c r="H9" s="62"/>
    </row>
    <row r="10" spans="2:8" s="177" customFormat="1" ht="15.6" x14ac:dyDescent="0.3">
      <c r="D10" s="619" t="s">
        <v>264</v>
      </c>
      <c r="E10" s="619"/>
      <c r="F10" s="619"/>
      <c r="G10" s="619"/>
    </row>
    <row r="11" spans="2:8" s="177" customFormat="1" ht="21.75" customHeight="1" x14ac:dyDescent="0.3">
      <c r="E11" s="124" t="s">
        <v>203</v>
      </c>
    </row>
    <row r="12" spans="2:8" s="177" customFormat="1" ht="19.5" customHeight="1" x14ac:dyDescent="0.3">
      <c r="C12" s="121"/>
      <c r="D12" s="121"/>
      <c r="E12" s="121"/>
      <c r="F12" s="121"/>
      <c r="G12" s="121"/>
    </row>
    <row r="13" spans="2:8" s="121" customFormat="1" ht="15.6" x14ac:dyDescent="0.3"/>
    <row r="14" spans="2:8" s="122" customFormat="1" ht="15.6" x14ac:dyDescent="0.3">
      <c r="C14" s="121"/>
      <c r="D14" s="121"/>
      <c r="E14" s="121"/>
      <c r="F14" s="121"/>
      <c r="G14" s="121"/>
    </row>
    <row r="15" spans="2:8" s="122" customFormat="1" ht="15.6" x14ac:dyDescent="0.3">
      <c r="C15" s="121"/>
      <c r="D15" s="121"/>
      <c r="E15" s="121"/>
      <c r="F15" s="121"/>
    </row>
    <row r="16" spans="2:8" s="122" customFormat="1" ht="15.6" x14ac:dyDescent="0.3">
      <c r="D16" s="123"/>
    </row>
    <row r="17" spans="1:13" s="122" customFormat="1" ht="15.6" x14ac:dyDescent="0.3">
      <c r="F17" s="124"/>
    </row>
    <row r="18" spans="1:13" s="122" customFormat="1" ht="18" customHeight="1" x14ac:dyDescent="0.3"/>
    <row r="19" spans="1:13" s="122" customFormat="1" ht="18" customHeight="1" x14ac:dyDescent="0.3">
      <c r="F19" s="125"/>
    </row>
    <row r="20" spans="1:13" s="180" customFormat="1" ht="15.6" x14ac:dyDescent="0.3">
      <c r="A20" s="511" t="s">
        <v>283</v>
      </c>
      <c r="B20" s="511"/>
      <c r="C20" s="73"/>
      <c r="D20" s="73"/>
      <c r="E20" s="73"/>
      <c r="F20" s="73"/>
      <c r="G20" s="73"/>
      <c r="H20" s="178"/>
      <c r="I20" s="179"/>
    </row>
    <row r="21" spans="1:13" s="180" customFormat="1" ht="15.6" x14ac:dyDescent="0.3">
      <c r="A21" s="72"/>
      <c r="B21" s="587" t="s">
        <v>266</v>
      </c>
      <c r="C21" s="587"/>
      <c r="D21" s="587"/>
      <c r="E21" s="587"/>
      <c r="F21" s="587"/>
      <c r="G21" s="587"/>
      <c r="H21" s="587"/>
      <c r="I21" s="179"/>
    </row>
    <row r="22" spans="1:13" s="180" customFormat="1" ht="16.2" x14ac:dyDescent="0.35">
      <c r="A22" s="128"/>
      <c r="B22" s="135" t="s">
        <v>267</v>
      </c>
      <c r="C22" s="135"/>
      <c r="D22" s="135"/>
      <c r="E22" s="135"/>
      <c r="F22" s="135"/>
      <c r="G22" s="510"/>
      <c r="H22" s="134"/>
      <c r="I22" s="179"/>
    </row>
    <row r="23" spans="1:13" s="180" customFormat="1" ht="15" customHeight="1" x14ac:dyDescent="0.3">
      <c r="A23" s="571" t="s">
        <v>284</v>
      </c>
      <c r="B23" s="571"/>
      <c r="C23" s="571"/>
      <c r="D23" s="571"/>
      <c r="E23" s="76"/>
      <c r="F23" s="76"/>
      <c r="G23" s="129"/>
      <c r="H23" s="127"/>
      <c r="I23" s="179"/>
    </row>
    <row r="24" spans="1:13" ht="18" customHeight="1" x14ac:dyDescent="0.3">
      <c r="A24" s="181"/>
      <c r="B24" s="181"/>
      <c r="C24" s="182"/>
      <c r="D24" s="182"/>
      <c r="E24" s="182"/>
      <c r="F24" s="182"/>
      <c r="G24" s="182"/>
      <c r="H24" s="182"/>
      <c r="J24" s="184"/>
      <c r="K24" s="184"/>
      <c r="L24" s="184"/>
      <c r="M24" s="184"/>
    </row>
    <row r="25" spans="1:13" ht="27.75" customHeight="1" x14ac:dyDescent="0.3">
      <c r="A25" s="606" t="s">
        <v>286</v>
      </c>
      <c r="B25" s="606"/>
      <c r="C25" s="606"/>
      <c r="D25" s="606"/>
      <c r="E25" s="606"/>
      <c r="F25" s="606"/>
      <c r="G25" s="606"/>
      <c r="H25" s="181"/>
      <c r="J25" s="184"/>
      <c r="K25" s="184"/>
      <c r="L25" s="184"/>
      <c r="M25" s="184"/>
    </row>
    <row r="26" spans="1:13" s="180" customFormat="1" ht="21.75" customHeight="1" x14ac:dyDescent="0.3">
      <c r="A26" s="538" t="s">
        <v>269</v>
      </c>
      <c r="B26" s="539"/>
      <c r="C26" s="539"/>
      <c r="D26" s="539"/>
      <c r="E26" s="539"/>
      <c r="F26" s="539"/>
      <c r="G26" s="539"/>
      <c r="H26" s="182"/>
      <c r="I26" s="179"/>
      <c r="J26" s="182"/>
      <c r="K26" s="182"/>
      <c r="L26" s="182"/>
      <c r="M26" s="182"/>
    </row>
    <row r="27" spans="1:13" s="180" customFormat="1" ht="97.95" customHeight="1" x14ac:dyDescent="0.3">
      <c r="A27" s="606" t="s">
        <v>287</v>
      </c>
      <c r="B27" s="606"/>
      <c r="C27" s="606"/>
      <c r="D27" s="606"/>
      <c r="E27" s="606"/>
      <c r="F27" s="606"/>
      <c r="G27" s="606"/>
      <c r="H27" s="181"/>
      <c r="I27" s="179"/>
    </row>
    <row r="28" spans="1:13" s="186" customFormat="1" ht="17.25" customHeight="1" x14ac:dyDescent="0.3">
      <c r="A28" s="177" t="s">
        <v>137</v>
      </c>
    </row>
    <row r="29" spans="1:13" s="186" customFormat="1" ht="15.75" customHeight="1" x14ac:dyDescent="0.3">
      <c r="A29" s="620" t="s">
        <v>138</v>
      </c>
      <c r="B29" s="620"/>
      <c r="C29" s="620"/>
      <c r="D29" s="620"/>
      <c r="E29" s="620"/>
      <c r="F29" s="620"/>
      <c r="G29" s="620"/>
    </row>
    <row r="30" spans="1:13" s="186" customFormat="1" ht="18" customHeight="1" x14ac:dyDescent="0.3">
      <c r="A30" s="607" t="s">
        <v>139</v>
      </c>
      <c r="B30" s="607"/>
      <c r="C30" s="607"/>
      <c r="D30" s="607"/>
      <c r="E30" s="607"/>
      <c r="F30" s="607"/>
      <c r="G30" s="607"/>
    </row>
    <row r="31" spans="1:13" s="186" customFormat="1" ht="16.649999999999999" customHeight="1" x14ac:dyDescent="0.3">
      <c r="A31" s="177" t="s">
        <v>288</v>
      </c>
    </row>
    <row r="32" spans="1:13" s="186" customFormat="1" ht="15.6" x14ac:dyDescent="0.3">
      <c r="A32" s="177" t="s">
        <v>140</v>
      </c>
    </row>
    <row r="33" spans="1:13" ht="38.700000000000003" customHeight="1" x14ac:dyDescent="0.3">
      <c r="A33" s="614" t="s">
        <v>289</v>
      </c>
      <c r="B33" s="614"/>
      <c r="C33" s="614"/>
      <c r="D33" s="614"/>
      <c r="E33" s="614"/>
      <c r="F33" s="614"/>
      <c r="G33" s="614"/>
      <c r="H33" s="181"/>
      <c r="I33" s="187"/>
      <c r="J33" s="188"/>
      <c r="K33" s="188"/>
      <c r="L33" s="188"/>
    </row>
    <row r="34" spans="1:13" s="186" customFormat="1" ht="24" customHeight="1" x14ac:dyDescent="0.3">
      <c r="A34" s="621" t="s">
        <v>290</v>
      </c>
      <c r="B34" s="621"/>
      <c r="C34" s="621"/>
      <c r="D34" s="621"/>
      <c r="E34" s="621"/>
      <c r="F34" s="621"/>
      <c r="G34" s="621"/>
    </row>
    <row r="35" spans="1:13" s="189" customFormat="1" ht="20.25" customHeight="1" x14ac:dyDescent="0.3">
      <c r="A35" s="618" t="s">
        <v>141</v>
      </c>
      <c r="B35" s="618"/>
      <c r="C35" s="618"/>
      <c r="D35" s="550" t="s">
        <v>26</v>
      </c>
      <c r="E35" s="550" t="s">
        <v>29</v>
      </c>
      <c r="F35" s="550"/>
      <c r="G35" s="550"/>
    </row>
    <row r="36" spans="1:13" s="189" customFormat="1" ht="19.5" customHeight="1" x14ac:dyDescent="0.3">
      <c r="A36" s="618"/>
      <c r="B36" s="618"/>
      <c r="C36" s="618"/>
      <c r="D36" s="550"/>
      <c r="E36" s="34" t="s">
        <v>52</v>
      </c>
      <c r="F36" s="34" t="s">
        <v>53</v>
      </c>
      <c r="G36" s="34" t="s">
        <v>54</v>
      </c>
    </row>
    <row r="37" spans="1:13" s="501" customFormat="1" ht="34.799999999999997" customHeight="1" x14ac:dyDescent="0.3">
      <c r="A37" s="760" t="s">
        <v>142</v>
      </c>
      <c r="B37" s="760"/>
      <c r="C37" s="760"/>
      <c r="D37" s="761" t="s">
        <v>143</v>
      </c>
      <c r="E37" s="761">
        <v>0.54</v>
      </c>
      <c r="F37" s="761">
        <v>0.59</v>
      </c>
      <c r="G37" s="761">
        <v>0.64</v>
      </c>
    </row>
    <row r="38" spans="1:13" s="192" customFormat="1" ht="33.450000000000003" customHeight="1" x14ac:dyDescent="0.3">
      <c r="A38" s="615"/>
      <c r="B38" s="615"/>
      <c r="C38" s="615"/>
      <c r="D38" s="190"/>
      <c r="E38" s="190"/>
      <c r="F38" s="190"/>
      <c r="G38" s="190"/>
    </row>
    <row r="39" spans="1:13" ht="15.6" customHeight="1" x14ac:dyDescent="0.3"/>
    <row r="40" spans="1:13" ht="36.450000000000003" customHeight="1" x14ac:dyDescent="0.3">
      <c r="A40" s="614" t="s">
        <v>144</v>
      </c>
      <c r="B40" s="614"/>
      <c r="C40" s="614"/>
      <c r="D40" s="614"/>
      <c r="E40" s="614"/>
      <c r="F40" s="614"/>
      <c r="G40" s="614"/>
      <c r="H40" s="181"/>
    </row>
    <row r="41" spans="1:13" ht="12.15" customHeight="1" x14ac:dyDescent="0.3">
      <c r="A41" s="616"/>
      <c r="B41" s="616"/>
      <c r="C41" s="616"/>
      <c r="D41" s="616"/>
      <c r="E41" s="616"/>
      <c r="F41" s="616"/>
      <c r="G41" s="616"/>
      <c r="H41" s="194"/>
    </row>
    <row r="42" spans="1:13" ht="18.75" customHeight="1" x14ac:dyDescent="0.3">
      <c r="A42" s="617" t="s">
        <v>42</v>
      </c>
      <c r="B42" s="617"/>
      <c r="C42" s="617"/>
      <c r="D42" s="617"/>
      <c r="E42" s="617"/>
      <c r="F42" s="617"/>
      <c r="G42" s="617"/>
      <c r="H42" s="183"/>
      <c r="I42" s="176"/>
    </row>
    <row r="43" spans="1:13" ht="31.2" customHeight="1" x14ac:dyDescent="0.3">
      <c r="A43" s="609" t="s">
        <v>43</v>
      </c>
      <c r="B43" s="550" t="s">
        <v>26</v>
      </c>
      <c r="C43" s="550" t="s">
        <v>89</v>
      </c>
      <c r="D43" s="550" t="s">
        <v>459</v>
      </c>
      <c r="E43" s="550" t="s">
        <v>29</v>
      </c>
      <c r="F43" s="550"/>
      <c r="G43" s="550"/>
      <c r="H43" s="183"/>
      <c r="I43" s="176"/>
    </row>
    <row r="44" spans="1:13" ht="17.25" customHeight="1" x14ac:dyDescent="0.3">
      <c r="A44" s="610"/>
      <c r="B44" s="550"/>
      <c r="C44" s="550"/>
      <c r="D44" s="550"/>
      <c r="E44" s="519" t="s">
        <v>53</v>
      </c>
      <c r="F44" s="519" t="s">
        <v>54</v>
      </c>
      <c r="G44" s="519" t="s">
        <v>460</v>
      </c>
      <c r="H44" s="183"/>
      <c r="I44" s="176"/>
    </row>
    <row r="45" spans="1:13" ht="42.75" customHeight="1" x14ac:dyDescent="0.3">
      <c r="A45" s="195" t="s">
        <v>273</v>
      </c>
      <c r="B45" s="196" t="s">
        <v>106</v>
      </c>
      <c r="C45" s="762">
        <v>603471</v>
      </c>
      <c r="D45" s="762">
        <f>4350+168204</f>
        <v>172554</v>
      </c>
      <c r="E45" s="762">
        <v>172554</v>
      </c>
      <c r="F45" s="762">
        <v>172555</v>
      </c>
      <c r="G45" s="762">
        <v>172555</v>
      </c>
      <c r="H45" s="183"/>
      <c r="I45" s="176"/>
    </row>
    <row r="46" spans="1:13" ht="44.25" customHeight="1" x14ac:dyDescent="0.3">
      <c r="A46" s="195" t="s">
        <v>292</v>
      </c>
      <c r="B46" s="196" t="s">
        <v>106</v>
      </c>
      <c r="C46" s="763">
        <v>3907</v>
      </c>
      <c r="D46" s="763">
        <f>4024-46</f>
        <v>3978</v>
      </c>
      <c r="E46" s="763">
        <v>3979</v>
      </c>
      <c r="F46" s="763">
        <v>4170</v>
      </c>
      <c r="G46" s="764">
        <v>4171</v>
      </c>
      <c r="H46" s="183"/>
      <c r="I46" s="176"/>
    </row>
    <row r="47" spans="1:13" ht="40.5" customHeight="1" x14ac:dyDescent="0.3">
      <c r="A47" s="197" t="s">
        <v>293</v>
      </c>
      <c r="B47" s="198" t="s">
        <v>106</v>
      </c>
      <c r="C47" s="765">
        <f>C45+C46</f>
        <v>607378</v>
      </c>
      <c r="D47" s="765">
        <f>D45+D46</f>
        <v>176532</v>
      </c>
      <c r="E47" s="765">
        <f>E45+E46</f>
        <v>176533</v>
      </c>
      <c r="F47" s="765">
        <f>F45+F46</f>
        <v>176725</v>
      </c>
      <c r="G47" s="765">
        <f>G45+G46</f>
        <v>176726</v>
      </c>
      <c r="H47" s="200"/>
      <c r="I47" s="184"/>
      <c r="J47" s="184"/>
      <c r="K47" s="184"/>
      <c r="L47" s="184"/>
    </row>
    <row r="48" spans="1:13" s="180" customFormat="1" ht="19.5" customHeight="1" x14ac:dyDescent="0.3">
      <c r="A48" s="606" t="s">
        <v>294</v>
      </c>
      <c r="B48" s="606"/>
      <c r="C48" s="606"/>
      <c r="D48" s="606"/>
      <c r="E48" s="606"/>
      <c r="F48" s="606"/>
      <c r="G48" s="606"/>
      <c r="H48" s="606"/>
      <c r="I48" s="179"/>
      <c r="J48" s="182"/>
      <c r="K48" s="182"/>
      <c r="L48" s="182"/>
      <c r="M48" s="182"/>
    </row>
    <row r="49" spans="1:9" s="186" customFormat="1" ht="17.25" customHeight="1" x14ac:dyDescent="0.3">
      <c r="A49" s="201" t="s">
        <v>145</v>
      </c>
    </row>
    <row r="50" spans="1:9" s="186" customFormat="1" ht="15.6" customHeight="1" x14ac:dyDescent="0.3">
      <c r="A50" s="607" t="s">
        <v>139</v>
      </c>
      <c r="B50" s="607"/>
      <c r="C50" s="607"/>
      <c r="D50" s="607"/>
      <c r="E50" s="607"/>
      <c r="F50" s="607"/>
      <c r="G50" s="607"/>
    </row>
    <row r="51" spans="1:9" s="186" customFormat="1" ht="17.25" customHeight="1" x14ac:dyDescent="0.3">
      <c r="A51" s="177" t="s">
        <v>140</v>
      </c>
      <c r="B51" s="202"/>
      <c r="C51" s="202"/>
      <c r="D51" s="202"/>
      <c r="E51" s="202"/>
      <c r="F51" s="202"/>
      <c r="G51" s="202"/>
    </row>
    <row r="52" spans="1:9" ht="32.85" customHeight="1" x14ac:dyDescent="0.3">
      <c r="A52" s="608" t="s">
        <v>291</v>
      </c>
      <c r="B52" s="608"/>
      <c r="C52" s="608"/>
      <c r="D52" s="608"/>
      <c r="E52" s="608"/>
      <c r="F52" s="608"/>
      <c r="G52" s="608"/>
      <c r="H52" s="181"/>
    </row>
    <row r="53" spans="1:9" ht="31.2" customHeight="1" x14ac:dyDescent="0.3">
      <c r="A53" s="601" t="s">
        <v>94</v>
      </c>
      <c r="B53" s="602" t="s">
        <v>26</v>
      </c>
      <c r="C53" s="550" t="s">
        <v>461</v>
      </c>
      <c r="D53" s="550" t="s">
        <v>52</v>
      </c>
      <c r="E53" s="550" t="s">
        <v>29</v>
      </c>
      <c r="F53" s="550"/>
      <c r="G53" s="550"/>
      <c r="H53" s="203"/>
      <c r="I53" s="176"/>
    </row>
    <row r="54" spans="1:9" ht="19.95" customHeight="1" x14ac:dyDescent="0.3">
      <c r="A54" s="601"/>
      <c r="B54" s="601"/>
      <c r="C54" s="550"/>
      <c r="D54" s="550"/>
      <c r="E54" s="519" t="s">
        <v>53</v>
      </c>
      <c r="F54" s="519" t="s">
        <v>54</v>
      </c>
      <c r="G54" s="519" t="s">
        <v>460</v>
      </c>
      <c r="H54" s="203"/>
      <c r="I54" s="176"/>
    </row>
    <row r="55" spans="1:9" s="180" customFormat="1" ht="21.75" customHeight="1" x14ac:dyDescent="0.3">
      <c r="A55" s="189" t="s">
        <v>149</v>
      </c>
      <c r="B55" s="521" t="s">
        <v>33</v>
      </c>
      <c r="C55" s="766">
        <v>15000</v>
      </c>
      <c r="D55" s="767"/>
      <c r="E55" s="767"/>
      <c r="F55" s="769"/>
      <c r="G55" s="769"/>
      <c r="H55" s="770"/>
    </row>
    <row r="56" spans="1:9" s="180" customFormat="1" ht="29.25" customHeight="1" x14ac:dyDescent="0.3">
      <c r="A56" s="189" t="s">
        <v>150</v>
      </c>
      <c r="B56" s="522" t="s">
        <v>33</v>
      </c>
      <c r="C56" s="766">
        <v>5000</v>
      </c>
      <c r="D56" s="767"/>
      <c r="E56" s="767"/>
      <c r="F56" s="769"/>
      <c r="G56" s="769"/>
      <c r="H56" s="770"/>
    </row>
    <row r="57" spans="1:9" s="180" customFormat="1" ht="36.75" customHeight="1" x14ac:dyDescent="0.3">
      <c r="A57" s="771" t="s">
        <v>151</v>
      </c>
      <c r="B57" s="522" t="s">
        <v>152</v>
      </c>
      <c r="C57" s="766">
        <v>130000</v>
      </c>
      <c r="D57" s="767"/>
      <c r="E57" s="767"/>
      <c r="F57" s="769"/>
      <c r="G57" s="769"/>
      <c r="H57" s="770"/>
    </row>
    <row r="58" spans="1:9" s="180" customFormat="1" ht="29.25" customHeight="1" x14ac:dyDescent="0.3">
      <c r="A58" s="189" t="s">
        <v>295</v>
      </c>
      <c r="B58" s="522" t="s">
        <v>32</v>
      </c>
      <c r="C58" s="766"/>
      <c r="D58" s="766"/>
      <c r="E58" s="767"/>
      <c r="F58" s="769"/>
      <c r="G58" s="769"/>
      <c r="H58" s="770"/>
    </row>
    <row r="59" spans="1:9" s="180" customFormat="1" ht="48.75" customHeight="1" x14ac:dyDescent="0.3">
      <c r="A59" s="771" t="s">
        <v>153</v>
      </c>
      <c r="B59" s="522" t="s">
        <v>32</v>
      </c>
      <c r="C59" s="766"/>
      <c r="D59" s="766">
        <v>567</v>
      </c>
      <c r="E59" s="767"/>
      <c r="F59" s="769"/>
      <c r="G59" s="769"/>
      <c r="H59" s="770"/>
    </row>
    <row r="60" spans="1:9" s="180" customFormat="1" ht="31.5" customHeight="1" x14ac:dyDescent="0.3">
      <c r="A60" s="771" t="s">
        <v>296</v>
      </c>
      <c r="B60" s="522" t="s">
        <v>32</v>
      </c>
      <c r="C60" s="766"/>
      <c r="D60" s="766"/>
      <c r="E60" s="767"/>
      <c r="F60" s="769"/>
      <c r="G60" s="769"/>
      <c r="H60" s="770"/>
      <c r="I60" s="180" t="s">
        <v>96</v>
      </c>
    </row>
    <row r="61" spans="1:9" s="180" customFormat="1" ht="33.6" customHeight="1" x14ac:dyDescent="0.3">
      <c r="A61" s="771" t="s">
        <v>154</v>
      </c>
      <c r="B61" s="522" t="s">
        <v>32</v>
      </c>
      <c r="C61" s="766"/>
      <c r="D61" s="766"/>
      <c r="E61" s="767"/>
      <c r="F61" s="769"/>
      <c r="G61" s="769"/>
      <c r="H61" s="770"/>
    </row>
    <row r="62" spans="1:9" s="180" customFormat="1" ht="33.6" customHeight="1" x14ac:dyDescent="0.3">
      <c r="A62" s="771" t="s">
        <v>453</v>
      </c>
      <c r="B62" s="522" t="s">
        <v>32</v>
      </c>
      <c r="C62" s="766"/>
      <c r="D62" s="766">
        <v>24679</v>
      </c>
      <c r="E62" s="766">
        <v>12590</v>
      </c>
      <c r="F62" s="766">
        <v>12590</v>
      </c>
      <c r="G62" s="766">
        <v>12590</v>
      </c>
      <c r="H62" s="770"/>
    </row>
    <row r="63" spans="1:9" s="180" customFormat="1" ht="33.6" customHeight="1" x14ac:dyDescent="0.3">
      <c r="A63" s="771" t="s">
        <v>454</v>
      </c>
      <c r="B63" s="522" t="s">
        <v>32</v>
      </c>
      <c r="C63" s="766">
        <v>80</v>
      </c>
      <c r="D63" s="766">
        <v>4672</v>
      </c>
      <c r="E63" s="766">
        <v>23062</v>
      </c>
      <c r="F63" s="766">
        <v>23062</v>
      </c>
      <c r="G63" s="766">
        <v>23062</v>
      </c>
      <c r="H63" s="770"/>
    </row>
    <row r="64" spans="1:9" s="180" customFormat="1" ht="58.5" customHeight="1" x14ac:dyDescent="0.3">
      <c r="A64" s="771" t="s">
        <v>455</v>
      </c>
      <c r="B64" s="522" t="s">
        <v>32</v>
      </c>
      <c r="C64" s="766">
        <v>400</v>
      </c>
      <c r="D64" s="766"/>
      <c r="E64" s="766">
        <v>400</v>
      </c>
      <c r="F64" s="766">
        <v>567</v>
      </c>
      <c r="G64" s="768">
        <v>400</v>
      </c>
      <c r="H64" s="770"/>
    </row>
    <row r="65" spans="1:13" s="180" customFormat="1" ht="37.200000000000003" customHeight="1" x14ac:dyDescent="0.3">
      <c r="A65" s="771" t="s">
        <v>155</v>
      </c>
      <c r="B65" s="522" t="s">
        <v>32</v>
      </c>
      <c r="C65" s="766">
        <v>690</v>
      </c>
      <c r="D65" s="767"/>
      <c r="E65" s="767"/>
      <c r="F65" s="769"/>
      <c r="G65" s="768"/>
      <c r="H65" s="770" t="s">
        <v>96</v>
      </c>
    </row>
    <row r="66" spans="1:13" ht="132.6" hidden="1" customHeight="1" x14ac:dyDescent="0.3">
      <c r="A66" s="149" t="s">
        <v>156</v>
      </c>
      <c r="B66" s="150" t="s">
        <v>157</v>
      </c>
      <c r="C66" s="204"/>
      <c r="D66" s="204">
        <v>431</v>
      </c>
      <c r="E66" s="151"/>
      <c r="F66" s="154"/>
      <c r="G66" s="154"/>
      <c r="H66" s="203"/>
      <c r="I66" s="176"/>
    </row>
    <row r="67" spans="1:13" ht="21.6" customHeight="1" x14ac:dyDescent="0.3">
      <c r="A67" s="205"/>
      <c r="B67" s="206"/>
      <c r="C67" s="207"/>
      <c r="D67" s="207"/>
      <c r="E67" s="207"/>
      <c r="F67" s="207"/>
      <c r="G67" s="207"/>
      <c r="H67" s="203"/>
      <c r="I67" s="176"/>
    </row>
    <row r="68" spans="1:13" ht="33.75" customHeight="1" x14ac:dyDescent="0.3">
      <c r="A68" s="609" t="s">
        <v>123</v>
      </c>
      <c r="B68" s="611" t="s">
        <v>26</v>
      </c>
      <c r="C68" s="550" t="s">
        <v>461</v>
      </c>
      <c r="D68" s="550" t="s">
        <v>52</v>
      </c>
      <c r="E68" s="550" t="s">
        <v>29</v>
      </c>
      <c r="F68" s="550"/>
      <c r="G68" s="550"/>
      <c r="H68" s="203"/>
      <c r="I68" s="184"/>
      <c r="J68" s="184"/>
      <c r="K68" s="184"/>
      <c r="L68" s="184"/>
    </row>
    <row r="69" spans="1:13" ht="27" customHeight="1" x14ac:dyDescent="0.3">
      <c r="A69" s="610"/>
      <c r="B69" s="612"/>
      <c r="C69" s="550"/>
      <c r="D69" s="550"/>
      <c r="E69" s="519" t="s">
        <v>53</v>
      </c>
      <c r="F69" s="519" t="s">
        <v>54</v>
      </c>
      <c r="G69" s="519" t="s">
        <v>460</v>
      </c>
      <c r="H69" s="183"/>
      <c r="I69" s="184"/>
      <c r="J69" s="184"/>
      <c r="K69" s="184"/>
      <c r="L69" s="184"/>
    </row>
    <row r="70" spans="1:13" ht="30.75" customHeight="1" x14ac:dyDescent="0.3">
      <c r="A70" s="208" t="s">
        <v>273</v>
      </c>
      <c r="B70" s="507" t="s">
        <v>106</v>
      </c>
      <c r="C70" s="762">
        <v>603471</v>
      </c>
      <c r="D70" s="762">
        <f>4350+168204</f>
        <v>172554</v>
      </c>
      <c r="E70" s="762">
        <v>172554</v>
      </c>
      <c r="F70" s="762">
        <v>172555</v>
      </c>
      <c r="G70" s="762">
        <v>172555</v>
      </c>
      <c r="H70" s="183"/>
      <c r="I70" s="184"/>
      <c r="J70" s="184"/>
      <c r="K70" s="184"/>
      <c r="L70" s="184"/>
    </row>
    <row r="71" spans="1:13" ht="32.25" customHeight="1" x14ac:dyDescent="0.3">
      <c r="A71" s="197" t="s">
        <v>282</v>
      </c>
      <c r="B71" s="196" t="s">
        <v>106</v>
      </c>
      <c r="C71" s="199">
        <f>SUM(C70)</f>
        <v>603471</v>
      </c>
      <c r="D71" s="199">
        <f>SUM(D70)</f>
        <v>172554</v>
      </c>
      <c r="E71" s="199">
        <f>SUM(E70)</f>
        <v>172554</v>
      </c>
      <c r="F71" s="199">
        <f>SUM(F70)</f>
        <v>172555</v>
      </c>
      <c r="G71" s="199">
        <f>SUM(G70)</f>
        <v>172555</v>
      </c>
      <c r="H71" s="183"/>
      <c r="I71" s="184"/>
      <c r="J71" s="209"/>
      <c r="K71" s="209"/>
      <c r="L71" s="209"/>
    </row>
    <row r="72" spans="1:13" s="180" customFormat="1" ht="16.649999999999999" hidden="1" customHeight="1" x14ac:dyDescent="0.3">
      <c r="A72" s="613" t="s">
        <v>158</v>
      </c>
      <c r="B72" s="613"/>
      <c r="C72" s="613"/>
      <c r="D72" s="613"/>
      <c r="E72" s="613"/>
      <c r="F72" s="613"/>
      <c r="G72" s="613"/>
      <c r="H72" s="181"/>
      <c r="I72" s="179"/>
      <c r="J72" s="182"/>
      <c r="K72" s="182"/>
      <c r="L72" s="182"/>
      <c r="M72" s="182"/>
    </row>
    <row r="73" spans="1:13" s="180" customFormat="1" ht="16.649999999999999" hidden="1" customHeight="1" x14ac:dyDescent="0.3">
      <c r="A73" s="185" t="s">
        <v>61</v>
      </c>
      <c r="B73" s="185"/>
      <c r="C73" s="185"/>
      <c r="D73" s="185"/>
      <c r="E73" s="185"/>
      <c r="F73" s="185"/>
      <c r="G73" s="185"/>
      <c r="H73" s="185"/>
      <c r="I73" s="179"/>
    </row>
    <row r="74" spans="1:13" s="180" customFormat="1" ht="15" hidden="1" customHeight="1" x14ac:dyDescent="0.3">
      <c r="A74" s="614" t="s">
        <v>159</v>
      </c>
      <c r="B74" s="614"/>
      <c r="C74" s="614"/>
      <c r="D74" s="614"/>
      <c r="E74" s="614"/>
      <c r="F74" s="614"/>
      <c r="G74" s="614"/>
      <c r="H74" s="210"/>
      <c r="I74" s="179"/>
    </row>
    <row r="75" spans="1:13" s="180" customFormat="1" ht="15" hidden="1" customHeight="1" x14ac:dyDescent="0.3">
      <c r="A75" s="606" t="s">
        <v>160</v>
      </c>
      <c r="B75" s="606"/>
      <c r="C75" s="606"/>
      <c r="D75" s="606"/>
      <c r="E75" s="606"/>
      <c r="F75" s="606"/>
      <c r="G75" s="606"/>
      <c r="H75" s="185"/>
      <c r="I75" s="179"/>
    </row>
    <row r="76" spans="1:13" ht="21.45" hidden="1" customHeight="1" x14ac:dyDescent="0.3">
      <c r="A76" s="603" t="s">
        <v>161</v>
      </c>
      <c r="B76" s="603"/>
      <c r="C76" s="603"/>
      <c r="D76" s="603"/>
      <c r="E76" s="603"/>
      <c r="F76" s="603"/>
      <c r="G76" s="603"/>
      <c r="H76" s="181"/>
    </row>
    <row r="77" spans="1:13" ht="17.25" hidden="1" customHeight="1" x14ac:dyDescent="0.3">
      <c r="A77" s="604" t="s">
        <v>65</v>
      </c>
      <c r="B77" s="593" t="s">
        <v>66</v>
      </c>
      <c r="C77" s="211" t="s">
        <v>162</v>
      </c>
      <c r="D77" s="211" t="s">
        <v>163</v>
      </c>
      <c r="E77" s="593" t="s">
        <v>164</v>
      </c>
      <c r="F77" s="593"/>
      <c r="G77" s="593"/>
      <c r="H77" s="203"/>
      <c r="I77" s="176"/>
    </row>
    <row r="78" spans="1:13" ht="17.25" hidden="1" customHeight="1" x14ac:dyDescent="0.3">
      <c r="A78" s="605"/>
      <c r="B78" s="593"/>
      <c r="C78" s="196" t="s">
        <v>165</v>
      </c>
      <c r="D78" s="196" t="s">
        <v>166</v>
      </c>
      <c r="E78" s="196" t="s">
        <v>130</v>
      </c>
      <c r="F78" s="196" t="s">
        <v>131</v>
      </c>
      <c r="G78" s="196" t="s">
        <v>132</v>
      </c>
      <c r="H78" s="203"/>
      <c r="I78" s="176"/>
    </row>
    <row r="79" spans="1:13" ht="15.6" hidden="1" x14ac:dyDescent="0.3">
      <c r="A79" s="212" t="s">
        <v>167</v>
      </c>
      <c r="B79" s="196" t="s">
        <v>168</v>
      </c>
      <c r="C79" s="213"/>
      <c r="D79" s="213"/>
      <c r="E79" s="213"/>
      <c r="F79" s="213"/>
      <c r="G79" s="213"/>
      <c r="H79" s="203"/>
      <c r="I79" s="176"/>
    </row>
    <row r="80" spans="1:13" ht="15" hidden="1" customHeight="1" x14ac:dyDescent="0.3">
      <c r="A80" s="212" t="s">
        <v>167</v>
      </c>
      <c r="B80" s="196" t="s">
        <v>168</v>
      </c>
      <c r="C80" s="213"/>
      <c r="D80" s="213"/>
      <c r="E80" s="213"/>
      <c r="F80" s="213"/>
      <c r="G80" s="213"/>
      <c r="H80" s="203"/>
      <c r="I80" s="176"/>
    </row>
    <row r="81" spans="1:13" ht="15" hidden="1" customHeight="1" x14ac:dyDescent="0.3">
      <c r="A81" s="212" t="s">
        <v>167</v>
      </c>
      <c r="B81" s="196" t="s">
        <v>168</v>
      </c>
      <c r="C81" s="213"/>
      <c r="D81" s="213"/>
      <c r="E81" s="213"/>
      <c r="F81" s="213"/>
      <c r="G81" s="213"/>
      <c r="H81" s="203"/>
      <c r="I81" s="176"/>
    </row>
    <row r="82" spans="1:13" ht="19.5" hidden="1" customHeight="1" x14ac:dyDescent="0.3">
      <c r="A82" s="205"/>
      <c r="B82" s="206"/>
      <c r="C82" s="207"/>
      <c r="D82" s="207"/>
      <c r="E82" s="207"/>
      <c r="F82" s="207"/>
      <c r="G82" s="207"/>
      <c r="H82" s="203"/>
      <c r="I82" s="176"/>
    </row>
    <row r="83" spans="1:13" ht="15.75" hidden="1" customHeight="1" x14ac:dyDescent="0.3">
      <c r="A83" s="593" t="s">
        <v>72</v>
      </c>
      <c r="B83" s="593" t="s">
        <v>66</v>
      </c>
      <c r="C83" s="211" t="s">
        <v>162</v>
      </c>
      <c r="D83" s="211" t="s">
        <v>163</v>
      </c>
      <c r="E83" s="593" t="s">
        <v>164</v>
      </c>
      <c r="F83" s="593"/>
      <c r="G83" s="593"/>
      <c r="H83" s="203"/>
      <c r="I83" s="184"/>
      <c r="J83" s="184"/>
      <c r="K83" s="184"/>
      <c r="L83" s="184"/>
    </row>
    <row r="84" spans="1:13" ht="18" hidden="1" customHeight="1" x14ac:dyDescent="0.3">
      <c r="A84" s="593"/>
      <c r="B84" s="593"/>
      <c r="C84" s="196" t="s">
        <v>165</v>
      </c>
      <c r="D84" s="196" t="s">
        <v>166</v>
      </c>
      <c r="E84" s="196" t="s">
        <v>130</v>
      </c>
      <c r="F84" s="196" t="s">
        <v>131</v>
      </c>
      <c r="G84" s="196" t="s">
        <v>132</v>
      </c>
      <c r="H84" s="183"/>
      <c r="I84" s="184"/>
      <c r="J84" s="184"/>
      <c r="K84" s="184"/>
      <c r="L84" s="184"/>
    </row>
    <row r="85" spans="1:13" ht="23.25" hidden="1" customHeight="1" x14ac:dyDescent="0.3">
      <c r="A85" s="208" t="s">
        <v>169</v>
      </c>
      <c r="B85" s="196" t="s">
        <v>136</v>
      </c>
      <c r="C85" s="214"/>
      <c r="D85" s="214"/>
      <c r="E85" s="214"/>
      <c r="F85" s="214"/>
      <c r="G85" s="214"/>
      <c r="H85" s="183"/>
      <c r="I85" s="184"/>
      <c r="J85" s="184"/>
      <c r="K85" s="184"/>
      <c r="L85" s="184"/>
    </row>
    <row r="86" spans="1:13" ht="32.25" hidden="1" customHeight="1" x14ac:dyDescent="0.3">
      <c r="A86" s="197" t="s">
        <v>75</v>
      </c>
      <c r="B86" s="198" t="s">
        <v>136</v>
      </c>
      <c r="C86" s="199">
        <f>SUM(C85)</f>
        <v>0</v>
      </c>
      <c r="D86" s="199">
        <f>SUM(D85)</f>
        <v>0</v>
      </c>
      <c r="E86" s="199">
        <f>SUM(E85)</f>
        <v>0</v>
      </c>
      <c r="F86" s="199">
        <f>SUM(F85)</f>
        <v>0</v>
      </c>
      <c r="G86" s="199">
        <f>SUM(G85)</f>
        <v>0</v>
      </c>
      <c r="H86" s="183"/>
      <c r="I86" s="184"/>
      <c r="J86" s="209"/>
      <c r="K86" s="209"/>
      <c r="L86" s="209"/>
    </row>
    <row r="87" spans="1:13" hidden="1" x14ac:dyDescent="0.3"/>
    <row r="88" spans="1:13" hidden="1" x14ac:dyDescent="0.3">
      <c r="E88" s="215"/>
    </row>
    <row r="89" spans="1:13" hidden="1" x14ac:dyDescent="0.3"/>
    <row r="90" spans="1:13" hidden="1" x14ac:dyDescent="0.3"/>
    <row r="92" spans="1:13" s="218" customFormat="1" ht="19.5" customHeight="1" x14ac:dyDescent="0.3">
      <c r="A92" s="572" t="s">
        <v>297</v>
      </c>
      <c r="B92" s="572"/>
      <c r="C92" s="572"/>
      <c r="D92" s="572"/>
      <c r="E92" s="572"/>
      <c r="F92" s="572"/>
      <c r="G92" s="572"/>
      <c r="H92" s="572"/>
      <c r="I92" s="216"/>
      <c r="J92" s="217"/>
      <c r="K92" s="217"/>
      <c r="L92" s="217"/>
      <c r="M92" s="217"/>
    </row>
    <row r="93" spans="1:13" s="220" customFormat="1" ht="17.25" customHeight="1" x14ac:dyDescent="0.3">
      <c r="A93" s="219" t="s">
        <v>170</v>
      </c>
    </row>
    <row r="94" spans="1:13" s="220" customFormat="1" ht="23.4" customHeight="1" x14ac:dyDescent="0.3">
      <c r="A94" s="555" t="s">
        <v>298</v>
      </c>
      <c r="B94" s="555"/>
      <c r="C94" s="555"/>
      <c r="D94" s="555"/>
      <c r="E94" s="555"/>
      <c r="F94" s="555"/>
      <c r="G94" s="555"/>
      <c r="H94" s="555"/>
      <c r="I94" s="555"/>
      <c r="J94" s="555"/>
      <c r="K94" s="555"/>
    </row>
    <row r="95" spans="1:13" s="220" customFormat="1" ht="17.25" customHeight="1" x14ac:dyDescent="0.3">
      <c r="A95" s="219" t="s">
        <v>140</v>
      </c>
      <c r="B95" s="221"/>
      <c r="C95" s="221"/>
      <c r="D95" s="221"/>
      <c r="E95" s="221"/>
      <c r="F95" s="221"/>
      <c r="G95" s="221"/>
    </row>
    <row r="96" spans="1:13" s="224" customFormat="1" ht="43.5" customHeight="1" x14ac:dyDescent="0.3">
      <c r="A96" s="600" t="s">
        <v>299</v>
      </c>
      <c r="B96" s="600"/>
      <c r="C96" s="600"/>
      <c r="D96" s="600"/>
      <c r="E96" s="600"/>
      <c r="F96" s="600"/>
      <c r="G96" s="600"/>
      <c r="H96" s="222"/>
      <c r="I96" s="223"/>
    </row>
    <row r="97" spans="1:13" s="224" customFormat="1" ht="31.2" customHeight="1" x14ac:dyDescent="0.3">
      <c r="A97" s="601" t="s">
        <v>94</v>
      </c>
      <c r="B97" s="602" t="s">
        <v>26</v>
      </c>
      <c r="C97" s="550" t="s">
        <v>461</v>
      </c>
      <c r="D97" s="550" t="s">
        <v>52</v>
      </c>
      <c r="E97" s="550" t="s">
        <v>29</v>
      </c>
      <c r="F97" s="550"/>
      <c r="G97" s="550"/>
      <c r="H97" s="225"/>
    </row>
    <row r="98" spans="1:13" s="224" customFormat="1" ht="19.95" customHeight="1" x14ac:dyDescent="0.3">
      <c r="A98" s="601"/>
      <c r="B98" s="601"/>
      <c r="C98" s="550"/>
      <c r="D98" s="550"/>
      <c r="E98" s="519" t="s">
        <v>53</v>
      </c>
      <c r="F98" s="519" t="s">
        <v>54</v>
      </c>
      <c r="G98" s="519" t="s">
        <v>460</v>
      </c>
      <c r="H98" s="225"/>
    </row>
    <row r="99" spans="1:13" s="224" customFormat="1" ht="15.6" hidden="1" x14ac:dyDescent="0.3">
      <c r="A99" s="226" t="s">
        <v>171</v>
      </c>
      <c r="B99" s="227" t="s">
        <v>172</v>
      </c>
      <c r="C99" s="228">
        <v>15000</v>
      </c>
      <c r="D99" s="229"/>
      <c r="E99" s="230"/>
      <c r="F99" s="230"/>
      <c r="H99" s="225"/>
    </row>
    <row r="100" spans="1:13" s="224" customFormat="1" ht="15.6" hidden="1" x14ac:dyDescent="0.3">
      <c r="A100" s="226" t="s">
        <v>173</v>
      </c>
      <c r="B100" s="227" t="s">
        <v>172</v>
      </c>
      <c r="C100" s="228">
        <v>5000</v>
      </c>
      <c r="D100" s="229"/>
      <c r="E100" s="230"/>
      <c r="F100" s="230"/>
      <c r="H100" s="225"/>
    </row>
    <row r="101" spans="1:13" s="224" customFormat="1" ht="15.6" hidden="1" x14ac:dyDescent="0.3">
      <c r="A101" s="226" t="s">
        <v>174</v>
      </c>
      <c r="B101" s="227" t="s">
        <v>175</v>
      </c>
      <c r="C101" s="228">
        <v>130000</v>
      </c>
      <c r="D101" s="229"/>
      <c r="E101" s="230"/>
      <c r="F101" s="230"/>
      <c r="H101" s="225"/>
    </row>
    <row r="102" spans="1:13" s="224" customFormat="1" ht="15.6" hidden="1" x14ac:dyDescent="0.3">
      <c r="A102" s="226" t="s">
        <v>176</v>
      </c>
      <c r="B102" s="227" t="s">
        <v>177</v>
      </c>
      <c r="C102" s="228">
        <v>50</v>
      </c>
      <c r="D102" s="229"/>
      <c r="E102" s="230"/>
      <c r="F102" s="230"/>
      <c r="H102" s="225"/>
    </row>
    <row r="103" spans="1:13" s="224" customFormat="1" ht="40.5" hidden="1" customHeight="1" x14ac:dyDescent="0.3">
      <c r="A103" s="226" t="s">
        <v>178</v>
      </c>
      <c r="B103" s="227" t="s">
        <v>177</v>
      </c>
      <c r="C103" s="228">
        <v>400</v>
      </c>
      <c r="D103" s="229"/>
      <c r="E103" s="230"/>
      <c r="F103" s="230"/>
      <c r="H103" s="225"/>
    </row>
    <row r="104" spans="1:13" s="224" customFormat="1" ht="40.5" hidden="1" customHeight="1" x14ac:dyDescent="0.3">
      <c r="A104" s="226" t="s">
        <v>179</v>
      </c>
      <c r="B104" s="227" t="s">
        <v>177</v>
      </c>
      <c r="C104" s="228">
        <v>210</v>
      </c>
      <c r="D104" s="229"/>
      <c r="E104" s="230"/>
      <c r="F104" s="230"/>
      <c r="H104" s="225"/>
    </row>
    <row r="105" spans="1:13" s="224" customFormat="1" ht="15.6" hidden="1" x14ac:dyDescent="0.3">
      <c r="A105" s="226" t="s">
        <v>180</v>
      </c>
      <c r="B105" s="227" t="s">
        <v>177</v>
      </c>
      <c r="C105" s="228">
        <v>80</v>
      </c>
      <c r="D105" s="229"/>
      <c r="E105" s="230"/>
      <c r="F105" s="230"/>
      <c r="H105" s="225"/>
    </row>
    <row r="106" spans="1:13" s="224" customFormat="1" ht="27.6" hidden="1" x14ac:dyDescent="0.3">
      <c r="A106" s="226" t="s">
        <v>181</v>
      </c>
      <c r="B106" s="227" t="s">
        <v>172</v>
      </c>
      <c r="C106" s="228">
        <v>650</v>
      </c>
      <c r="D106" s="229"/>
      <c r="E106" s="230"/>
      <c r="F106" s="231"/>
      <c r="H106" s="225"/>
    </row>
    <row r="107" spans="1:13" s="224" customFormat="1" ht="42" customHeight="1" x14ac:dyDescent="0.25">
      <c r="A107" s="232" t="s">
        <v>300</v>
      </c>
      <c r="B107" s="233" t="s">
        <v>182</v>
      </c>
      <c r="C107" s="772">
        <v>2.25</v>
      </c>
      <c r="D107" s="772">
        <v>2.25</v>
      </c>
      <c r="E107" s="772">
        <v>2.25</v>
      </c>
      <c r="F107" s="772">
        <v>2.25</v>
      </c>
      <c r="G107" s="772">
        <v>2.25</v>
      </c>
      <c r="H107" s="225"/>
    </row>
    <row r="108" spans="1:13" s="224" customFormat="1" ht="40.5" hidden="1" customHeight="1" x14ac:dyDescent="0.3">
      <c r="A108" s="590" t="s">
        <v>72</v>
      </c>
      <c r="B108" s="590" t="s">
        <v>66</v>
      </c>
      <c r="C108" s="578" t="s">
        <v>183</v>
      </c>
      <c r="D108" s="578" t="s">
        <v>184</v>
      </c>
      <c r="E108" s="578" t="s">
        <v>69</v>
      </c>
      <c r="F108" s="578"/>
      <c r="G108" s="578"/>
      <c r="H108" s="225"/>
      <c r="I108" s="234"/>
      <c r="J108" s="234"/>
      <c r="K108" s="234"/>
      <c r="L108" s="234"/>
    </row>
    <row r="109" spans="1:13" s="224" customFormat="1" ht="40.5" hidden="1" customHeight="1" x14ac:dyDescent="0.3">
      <c r="A109" s="590"/>
      <c r="B109" s="590"/>
      <c r="C109" s="578"/>
      <c r="D109" s="578"/>
      <c r="E109" s="164" t="s">
        <v>131</v>
      </c>
      <c r="F109" s="164" t="s">
        <v>132</v>
      </c>
      <c r="G109" s="164" t="s">
        <v>133</v>
      </c>
      <c r="H109" s="223"/>
      <c r="I109" s="234"/>
      <c r="J109" s="234"/>
      <c r="K109" s="234"/>
      <c r="L109" s="234"/>
    </row>
    <row r="110" spans="1:13" s="224" customFormat="1" ht="40.5" hidden="1" customHeight="1" x14ac:dyDescent="0.3">
      <c r="A110" s="235" t="s">
        <v>185</v>
      </c>
      <c r="B110" s="236" t="s">
        <v>136</v>
      </c>
      <c r="C110" s="10">
        <v>10437</v>
      </c>
      <c r="D110" s="10">
        <f>280781+199872</f>
        <v>480653</v>
      </c>
      <c r="E110" s="229"/>
      <c r="F110" s="237"/>
      <c r="G110" s="237"/>
      <c r="H110" s="223"/>
      <c r="I110" s="234"/>
      <c r="J110" s="234"/>
      <c r="K110" s="234"/>
      <c r="L110" s="234"/>
    </row>
    <row r="111" spans="1:13" s="224" customFormat="1" ht="40.5" hidden="1" customHeight="1" x14ac:dyDescent="0.3">
      <c r="A111" s="238" t="s">
        <v>75</v>
      </c>
      <c r="B111" s="239" t="s">
        <v>136</v>
      </c>
      <c r="C111" s="240">
        <f>SUM(C110)</f>
        <v>10437</v>
      </c>
      <c r="D111" s="240">
        <f>SUM(D110)</f>
        <v>480653</v>
      </c>
      <c r="E111" s="240">
        <f>SUM(E110)</f>
        <v>0</v>
      </c>
      <c r="F111" s="240">
        <f>SUM(F110)</f>
        <v>0</v>
      </c>
      <c r="G111" s="240">
        <f>SUM(G110)</f>
        <v>0</v>
      </c>
      <c r="H111" s="223"/>
      <c r="I111" s="234"/>
      <c r="J111" s="241"/>
      <c r="K111" s="241"/>
      <c r="L111" s="241"/>
    </row>
    <row r="112" spans="1:13" s="218" customFormat="1" ht="40.5" hidden="1" customHeight="1" x14ac:dyDescent="0.3">
      <c r="A112" s="599" t="s">
        <v>158</v>
      </c>
      <c r="B112" s="599"/>
      <c r="C112" s="599"/>
      <c r="D112" s="599"/>
      <c r="E112" s="599"/>
      <c r="F112" s="599"/>
      <c r="G112" s="599"/>
      <c r="H112" s="222"/>
      <c r="I112" s="216"/>
      <c r="J112" s="217"/>
      <c r="K112" s="217"/>
      <c r="L112" s="217"/>
      <c r="M112" s="217"/>
    </row>
    <row r="113" spans="1:12" s="218" customFormat="1" ht="40.5" hidden="1" customHeight="1" x14ac:dyDescent="0.3">
      <c r="A113" s="242" t="s">
        <v>61</v>
      </c>
      <c r="B113" s="242"/>
      <c r="C113" s="242"/>
      <c r="D113" s="242"/>
      <c r="E113" s="242"/>
      <c r="F113" s="242"/>
      <c r="G113" s="242"/>
      <c r="H113" s="242"/>
      <c r="I113" s="216"/>
    </row>
    <row r="114" spans="1:12" s="218" customFormat="1" ht="40.5" hidden="1" customHeight="1" x14ac:dyDescent="0.3">
      <c r="A114" s="594" t="s">
        <v>159</v>
      </c>
      <c r="B114" s="594"/>
      <c r="C114" s="594"/>
      <c r="D114" s="594"/>
      <c r="E114" s="594"/>
      <c r="F114" s="594"/>
      <c r="G114" s="594"/>
      <c r="H114" s="243"/>
      <c r="I114" s="216"/>
    </row>
    <row r="115" spans="1:12" s="218" customFormat="1" ht="40.5" hidden="1" customHeight="1" x14ac:dyDescent="0.3">
      <c r="A115" s="595" t="s">
        <v>160</v>
      </c>
      <c r="B115" s="595"/>
      <c r="C115" s="595"/>
      <c r="D115" s="595"/>
      <c r="E115" s="595"/>
      <c r="F115" s="595"/>
      <c r="G115" s="595"/>
      <c r="H115" s="242"/>
      <c r="I115" s="216"/>
    </row>
    <row r="116" spans="1:12" s="224" customFormat="1" ht="40.5" hidden="1" customHeight="1" x14ac:dyDescent="0.3">
      <c r="A116" s="596" t="s">
        <v>161</v>
      </c>
      <c r="B116" s="596"/>
      <c r="C116" s="596"/>
      <c r="D116" s="596"/>
      <c r="E116" s="596"/>
      <c r="F116" s="596"/>
      <c r="G116" s="596"/>
      <c r="H116" s="222"/>
      <c r="I116" s="223"/>
    </row>
    <row r="117" spans="1:12" s="224" customFormat="1" ht="40.5" hidden="1" customHeight="1" x14ac:dyDescent="0.3">
      <c r="A117" s="597" t="s">
        <v>65</v>
      </c>
      <c r="B117" s="590" t="s">
        <v>66</v>
      </c>
      <c r="C117" s="244" t="s">
        <v>162</v>
      </c>
      <c r="D117" s="244" t="s">
        <v>163</v>
      </c>
      <c r="E117" s="590" t="s">
        <v>164</v>
      </c>
      <c r="F117" s="590"/>
      <c r="G117" s="590"/>
      <c r="H117" s="225"/>
    </row>
    <row r="118" spans="1:12" s="224" customFormat="1" ht="40.5" hidden="1" customHeight="1" x14ac:dyDescent="0.3">
      <c r="A118" s="598"/>
      <c r="B118" s="590"/>
      <c r="C118" s="236" t="s">
        <v>165</v>
      </c>
      <c r="D118" s="236" t="s">
        <v>166</v>
      </c>
      <c r="E118" s="236" t="s">
        <v>130</v>
      </c>
      <c r="F118" s="236" t="s">
        <v>131</v>
      </c>
      <c r="G118" s="236" t="s">
        <v>132</v>
      </c>
      <c r="H118" s="225"/>
    </row>
    <row r="119" spans="1:12" s="224" customFormat="1" ht="15.6" hidden="1" x14ac:dyDescent="0.3">
      <c r="A119" s="245" t="s">
        <v>167</v>
      </c>
      <c r="B119" s="236" t="s">
        <v>168</v>
      </c>
      <c r="C119" s="246"/>
      <c r="D119" s="246"/>
      <c r="E119" s="246"/>
      <c r="F119" s="246"/>
      <c r="G119" s="246"/>
      <c r="H119" s="225"/>
    </row>
    <row r="120" spans="1:12" s="224" customFormat="1" ht="40.5" hidden="1" customHeight="1" x14ac:dyDescent="0.3">
      <c r="A120" s="245" t="s">
        <v>167</v>
      </c>
      <c r="B120" s="236" t="s">
        <v>168</v>
      </c>
      <c r="C120" s="246"/>
      <c r="D120" s="246"/>
      <c r="E120" s="246"/>
      <c r="F120" s="246"/>
      <c r="G120" s="246"/>
      <c r="H120" s="225"/>
    </row>
    <row r="121" spans="1:12" s="224" customFormat="1" ht="40.5" hidden="1" customHeight="1" x14ac:dyDescent="0.3">
      <c r="A121" s="245" t="s">
        <v>167</v>
      </c>
      <c r="B121" s="236" t="s">
        <v>168</v>
      </c>
      <c r="C121" s="246"/>
      <c r="D121" s="246"/>
      <c r="E121" s="246"/>
      <c r="F121" s="246"/>
      <c r="G121" s="246"/>
      <c r="H121" s="225"/>
    </row>
    <row r="122" spans="1:12" s="224" customFormat="1" ht="40.5" hidden="1" customHeight="1" x14ac:dyDescent="0.3">
      <c r="A122" s="247"/>
      <c r="B122" s="248"/>
      <c r="C122" s="249"/>
      <c r="D122" s="249"/>
      <c r="E122" s="249"/>
      <c r="F122" s="249"/>
      <c r="G122" s="249"/>
      <c r="H122" s="225"/>
    </row>
    <row r="123" spans="1:12" s="224" customFormat="1" ht="40.5" hidden="1" customHeight="1" x14ac:dyDescent="0.3">
      <c r="A123" s="590" t="s">
        <v>72</v>
      </c>
      <c r="B123" s="590" t="s">
        <v>66</v>
      </c>
      <c r="C123" s="244" t="s">
        <v>162</v>
      </c>
      <c r="D123" s="244" t="s">
        <v>163</v>
      </c>
      <c r="E123" s="590" t="s">
        <v>164</v>
      </c>
      <c r="F123" s="590"/>
      <c r="G123" s="590"/>
      <c r="H123" s="225"/>
      <c r="I123" s="234"/>
      <c r="J123" s="234"/>
      <c r="K123" s="234"/>
      <c r="L123" s="234"/>
    </row>
    <row r="124" spans="1:12" s="224" customFormat="1" ht="40.5" hidden="1" customHeight="1" x14ac:dyDescent="0.3">
      <c r="A124" s="590"/>
      <c r="B124" s="590"/>
      <c r="C124" s="236" t="s">
        <v>165</v>
      </c>
      <c r="D124" s="236" t="s">
        <v>166</v>
      </c>
      <c r="E124" s="236" t="s">
        <v>130</v>
      </c>
      <c r="F124" s="236" t="s">
        <v>131</v>
      </c>
      <c r="G124" s="236" t="s">
        <v>132</v>
      </c>
      <c r="H124" s="223"/>
      <c r="I124" s="234"/>
      <c r="J124" s="234"/>
      <c r="K124" s="234"/>
      <c r="L124" s="234"/>
    </row>
    <row r="125" spans="1:12" s="224" customFormat="1" ht="40.5" hidden="1" customHeight="1" x14ac:dyDescent="0.3">
      <c r="A125" s="235" t="s">
        <v>169</v>
      </c>
      <c r="B125" s="236" t="s">
        <v>136</v>
      </c>
      <c r="C125" s="237"/>
      <c r="D125" s="237"/>
      <c r="E125" s="237"/>
      <c r="F125" s="237"/>
      <c r="G125" s="237"/>
      <c r="H125" s="223"/>
      <c r="I125" s="234"/>
      <c r="J125" s="234"/>
      <c r="K125" s="234"/>
      <c r="L125" s="234"/>
    </row>
    <row r="126" spans="1:12" s="224" customFormat="1" ht="40.5" hidden="1" customHeight="1" x14ac:dyDescent="0.3">
      <c r="A126" s="238" t="s">
        <v>75</v>
      </c>
      <c r="B126" s="239" t="s">
        <v>136</v>
      </c>
      <c r="C126" s="240">
        <f>SUM(C125)</f>
        <v>0</v>
      </c>
      <c r="D126" s="240">
        <f>SUM(D125)</f>
        <v>0</v>
      </c>
      <c r="E126" s="240">
        <f>SUM(E125)</f>
        <v>0</v>
      </c>
      <c r="F126" s="240">
        <f>SUM(F125)</f>
        <v>0</v>
      </c>
      <c r="G126" s="240">
        <f>SUM(G125)</f>
        <v>0</v>
      </c>
      <c r="H126" s="223"/>
      <c r="I126" s="234"/>
      <c r="J126" s="241"/>
      <c r="K126" s="241"/>
      <c r="L126" s="241"/>
    </row>
    <row r="127" spans="1:12" s="224" customFormat="1" hidden="1" x14ac:dyDescent="0.3">
      <c r="A127" s="250"/>
      <c r="B127" s="250"/>
      <c r="I127" s="223"/>
    </row>
    <row r="128" spans="1:12" s="224" customFormat="1" hidden="1" x14ac:dyDescent="0.3">
      <c r="A128" s="250"/>
      <c r="B128" s="250"/>
      <c r="E128" s="251"/>
      <c r="I128" s="223"/>
    </row>
    <row r="129" spans="1:9" s="224" customFormat="1" hidden="1" x14ac:dyDescent="0.3">
      <c r="A129" s="250"/>
      <c r="B129" s="250"/>
      <c r="I129" s="223"/>
    </row>
    <row r="130" spans="1:9" s="224" customFormat="1" hidden="1" x14ac:dyDescent="0.3">
      <c r="A130" s="250"/>
      <c r="B130" s="250"/>
      <c r="I130" s="223"/>
    </row>
    <row r="131" spans="1:9" s="224" customFormat="1" x14ac:dyDescent="0.3">
      <c r="A131" s="226"/>
      <c r="B131" s="250"/>
      <c r="I131" s="223"/>
    </row>
    <row r="132" spans="1:9" s="224" customFormat="1" ht="29.25" customHeight="1" x14ac:dyDescent="0.3">
      <c r="A132" s="590" t="s">
        <v>301</v>
      </c>
      <c r="B132" s="591" t="s">
        <v>26</v>
      </c>
      <c r="C132" s="550" t="s">
        <v>461</v>
      </c>
      <c r="D132" s="550" t="s">
        <v>52</v>
      </c>
      <c r="E132" s="550" t="s">
        <v>29</v>
      </c>
      <c r="F132" s="550"/>
      <c r="G132" s="550"/>
      <c r="H132" s="224" t="s">
        <v>96</v>
      </c>
      <c r="I132" s="223"/>
    </row>
    <row r="133" spans="1:9" s="224" customFormat="1" ht="28.5" customHeight="1" x14ac:dyDescent="0.3">
      <c r="A133" s="590"/>
      <c r="B133" s="592"/>
      <c r="C133" s="550"/>
      <c r="D133" s="550"/>
      <c r="E133" s="519" t="s">
        <v>53</v>
      </c>
      <c r="F133" s="519" t="s">
        <v>54</v>
      </c>
      <c r="G133" s="519" t="s">
        <v>460</v>
      </c>
      <c r="I133" s="223"/>
    </row>
    <row r="134" spans="1:9" s="224" customFormat="1" ht="27.6" customHeight="1" x14ac:dyDescent="0.25">
      <c r="A134" s="252" t="s">
        <v>44</v>
      </c>
      <c r="B134" s="253" t="s">
        <v>106</v>
      </c>
      <c r="C134" s="763">
        <v>3907</v>
      </c>
      <c r="D134" s="763">
        <f>4024-46</f>
        <v>3978</v>
      </c>
      <c r="E134" s="763">
        <v>3979</v>
      </c>
      <c r="F134" s="763">
        <v>4170</v>
      </c>
      <c r="G134" s="764">
        <v>4171</v>
      </c>
      <c r="I134" s="223"/>
    </row>
    <row r="135" spans="1:9" s="224" customFormat="1" ht="37.5" customHeight="1" x14ac:dyDescent="0.25">
      <c r="A135" s="252" t="s">
        <v>90</v>
      </c>
      <c r="B135" s="254" t="s">
        <v>106</v>
      </c>
      <c r="C135" s="240">
        <f t="shared" ref="C135:G135" si="0">C134</f>
        <v>3907</v>
      </c>
      <c r="D135" s="240">
        <f t="shared" si="0"/>
        <v>3978</v>
      </c>
      <c r="E135" s="240">
        <f t="shared" si="0"/>
        <v>3979</v>
      </c>
      <c r="F135" s="240">
        <f t="shared" si="0"/>
        <v>4170</v>
      </c>
      <c r="G135" s="240">
        <f t="shared" si="0"/>
        <v>4171</v>
      </c>
      <c r="I135" s="223"/>
    </row>
    <row r="139" spans="1:9" x14ac:dyDescent="0.3">
      <c r="G139" s="176" t="s">
        <v>96</v>
      </c>
    </row>
  </sheetData>
  <mergeCells count="82">
    <mergeCell ref="C9:F9"/>
    <mergeCell ref="C7:F7"/>
    <mergeCell ref="C8:F8"/>
    <mergeCell ref="B1:E1"/>
    <mergeCell ref="D2:G2"/>
    <mergeCell ref="C4:F4"/>
    <mergeCell ref="C5:F5"/>
    <mergeCell ref="C6:F6"/>
    <mergeCell ref="A35:C36"/>
    <mergeCell ref="D35:D36"/>
    <mergeCell ref="E35:G35"/>
    <mergeCell ref="D10:G10"/>
    <mergeCell ref="A25:G25"/>
    <mergeCell ref="A26:G26"/>
    <mergeCell ref="A27:G27"/>
    <mergeCell ref="A29:G29"/>
    <mergeCell ref="A30:G30"/>
    <mergeCell ref="A33:G33"/>
    <mergeCell ref="A34:G34"/>
    <mergeCell ref="B21:H21"/>
    <mergeCell ref="A23:D23"/>
    <mergeCell ref="A43:A44"/>
    <mergeCell ref="B43:B44"/>
    <mergeCell ref="C43:C44"/>
    <mergeCell ref="D43:D44"/>
    <mergeCell ref="E43:G43"/>
    <mergeCell ref="A37:C37"/>
    <mergeCell ref="A38:C38"/>
    <mergeCell ref="A40:G40"/>
    <mergeCell ref="A41:G41"/>
    <mergeCell ref="A42:G42"/>
    <mergeCell ref="A75:G75"/>
    <mergeCell ref="A48:H48"/>
    <mergeCell ref="A50:G50"/>
    <mergeCell ref="A52:G52"/>
    <mergeCell ref="A53:A54"/>
    <mergeCell ref="B53:B54"/>
    <mergeCell ref="E53:G53"/>
    <mergeCell ref="A68:A69"/>
    <mergeCell ref="B68:B69"/>
    <mergeCell ref="E68:G68"/>
    <mergeCell ref="A72:G72"/>
    <mergeCell ref="A74:G74"/>
    <mergeCell ref="C53:C54"/>
    <mergeCell ref="D53:D54"/>
    <mergeCell ref="C68:C69"/>
    <mergeCell ref="D68:D69"/>
    <mergeCell ref="A76:G76"/>
    <mergeCell ref="A77:A78"/>
    <mergeCell ref="B77:B78"/>
    <mergeCell ref="E77:G77"/>
    <mergeCell ref="A83:A84"/>
    <mergeCell ref="B83:B84"/>
    <mergeCell ref="E83:G83"/>
    <mergeCell ref="A112:G112"/>
    <mergeCell ref="A92:H92"/>
    <mergeCell ref="A94:K94"/>
    <mergeCell ref="A96:G96"/>
    <mergeCell ref="A97:A98"/>
    <mergeCell ref="B97:B98"/>
    <mergeCell ref="E97:G97"/>
    <mergeCell ref="A108:A109"/>
    <mergeCell ref="B108:B109"/>
    <mergeCell ref="C108:C109"/>
    <mergeCell ref="D108:D109"/>
    <mergeCell ref="E108:G108"/>
    <mergeCell ref="C97:C98"/>
    <mergeCell ref="D97:D98"/>
    <mergeCell ref="A114:G114"/>
    <mergeCell ref="A115:G115"/>
    <mergeCell ref="A116:G116"/>
    <mergeCell ref="A117:A118"/>
    <mergeCell ref="B117:B118"/>
    <mergeCell ref="E117:G117"/>
    <mergeCell ref="A123:A124"/>
    <mergeCell ref="B123:B124"/>
    <mergeCell ref="E123:G123"/>
    <mergeCell ref="A132:A133"/>
    <mergeCell ref="B132:B133"/>
    <mergeCell ref="E132:G132"/>
    <mergeCell ref="C132:C133"/>
    <mergeCell ref="D132:D133"/>
  </mergeCells>
  <printOptions horizontalCentered="1"/>
  <pageMargins left="0.39370078740157483" right="0.39370078740157483" top="0.39370078740157483" bottom="0.39370078740157483" header="0.19685039370078741" footer="0.19685039370078741"/>
  <pageSetup paperSize="9" scale="91" fitToHeight="0" orientation="landscape" r:id="rId1"/>
  <headerFooter alignWithMargins="0"/>
  <rowBreaks count="2" manualBreakCount="2">
    <brk id="27" max="6" man="1"/>
    <brk id="52"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0"/>
  <sheetViews>
    <sheetView topLeftCell="A41" zoomScale="60" zoomScaleNormal="60" zoomScaleSheetLayoutView="75" workbookViewId="0">
      <selection activeCell="G58" sqref="G58"/>
    </sheetView>
  </sheetViews>
  <sheetFormatPr defaultRowHeight="13.8" x14ac:dyDescent="0.3"/>
  <cols>
    <col min="1" max="1" width="46.109375" style="53" customWidth="1"/>
    <col min="2" max="2" width="11.6640625" style="53" customWidth="1"/>
    <col min="3" max="3" width="11.109375" style="54" customWidth="1"/>
    <col min="4" max="4" width="17.44140625" style="54" customWidth="1"/>
    <col min="5" max="5" width="18.88671875" style="54" customWidth="1"/>
    <col min="6" max="6" width="14.6640625" style="54" customWidth="1"/>
    <col min="7" max="7" width="30.21875" style="54" customWidth="1"/>
    <col min="8" max="8" width="11" style="54" customWidth="1"/>
    <col min="9" max="9" width="17.88671875" style="56"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4" style="54" customWidth="1"/>
    <col min="264"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4" style="54" customWidth="1"/>
    <col min="520"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4" style="54" customWidth="1"/>
    <col min="776"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4" style="54" customWidth="1"/>
    <col min="1032"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4" style="54" customWidth="1"/>
    <col min="1288"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4" style="54" customWidth="1"/>
    <col min="1544"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4" style="54" customWidth="1"/>
    <col min="1800"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4" style="54" customWidth="1"/>
    <col min="2056"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4" style="54" customWidth="1"/>
    <col min="2312"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4" style="54" customWidth="1"/>
    <col min="2568"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4" style="54" customWidth="1"/>
    <col min="2824"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4" style="54" customWidth="1"/>
    <col min="3080"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4" style="54" customWidth="1"/>
    <col min="3336"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4" style="54" customWidth="1"/>
    <col min="3592"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4" style="54" customWidth="1"/>
    <col min="3848"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4" style="54" customWidth="1"/>
    <col min="4104"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4" style="54" customWidth="1"/>
    <col min="4360"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4" style="54" customWidth="1"/>
    <col min="4616"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4" style="54" customWidth="1"/>
    <col min="4872"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4" style="54" customWidth="1"/>
    <col min="5128"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4" style="54" customWidth="1"/>
    <col min="5384"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4" style="54" customWidth="1"/>
    <col min="5640"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4" style="54" customWidth="1"/>
    <col min="5896"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4" style="54" customWidth="1"/>
    <col min="6152"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4" style="54" customWidth="1"/>
    <col min="6408"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4" style="54" customWidth="1"/>
    <col min="6664"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4" style="54" customWidth="1"/>
    <col min="6920"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4" style="54" customWidth="1"/>
    <col min="7176"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4" style="54" customWidth="1"/>
    <col min="7432"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4" style="54" customWidth="1"/>
    <col min="7688"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4" style="54" customWidth="1"/>
    <col min="7944"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4" style="54" customWidth="1"/>
    <col min="8200"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4" style="54" customWidth="1"/>
    <col min="8456"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4" style="54" customWidth="1"/>
    <col min="8712"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4" style="54" customWidth="1"/>
    <col min="8968"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4" style="54" customWidth="1"/>
    <col min="9224"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4" style="54" customWidth="1"/>
    <col min="9480"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4" style="54" customWidth="1"/>
    <col min="9736"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4" style="54" customWidth="1"/>
    <col min="9992"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4" style="54" customWidth="1"/>
    <col min="10248"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4" style="54" customWidth="1"/>
    <col min="10504"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4" style="54" customWidth="1"/>
    <col min="10760"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4" style="54" customWidth="1"/>
    <col min="11016"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4" style="54" customWidth="1"/>
    <col min="11272"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4" style="54" customWidth="1"/>
    <col min="11528"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4" style="54" customWidth="1"/>
    <col min="11784"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4" style="54" customWidth="1"/>
    <col min="12040"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4" style="54" customWidth="1"/>
    <col min="12296"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4" style="54" customWidth="1"/>
    <col min="12552"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4" style="54" customWidth="1"/>
    <col min="12808"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4" style="54" customWidth="1"/>
    <col min="13064"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4" style="54" customWidth="1"/>
    <col min="13320"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4" style="54" customWidth="1"/>
    <col min="13576"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4" style="54" customWidth="1"/>
    <col min="13832"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4" style="54" customWidth="1"/>
    <col min="14088"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4" style="54" customWidth="1"/>
    <col min="14344"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4" style="54" customWidth="1"/>
    <col min="14600"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4" style="54" customWidth="1"/>
    <col min="14856"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4" style="54" customWidth="1"/>
    <col min="15112"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4" style="54" customWidth="1"/>
    <col min="15368"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4" style="54" customWidth="1"/>
    <col min="15624"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4" style="54" customWidth="1"/>
    <col min="15880"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4" style="54" customWidth="1"/>
    <col min="16136"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5.6" x14ac:dyDescent="0.3">
      <c r="F1" s="72"/>
      <c r="G1" s="255"/>
      <c r="H1" s="72"/>
      <c r="I1" s="74"/>
    </row>
    <row r="2" spans="1:256" ht="15.6" x14ac:dyDescent="0.3">
      <c r="F2" s="86"/>
      <c r="G2" s="256"/>
      <c r="H2" s="86"/>
      <c r="I2" s="74"/>
    </row>
    <row r="3" spans="1:256" ht="18" x14ac:dyDescent="0.25">
      <c r="A3" s="60"/>
      <c r="F3" s="72"/>
      <c r="G3" s="257" t="s">
        <v>186</v>
      </c>
      <c r="H3" s="258"/>
      <c r="I3" s="259"/>
      <c r="J3" s="258"/>
    </row>
    <row r="4" spans="1:256" ht="15.6" x14ac:dyDescent="0.25">
      <c r="F4" s="72"/>
      <c r="G4" s="257" t="s">
        <v>187</v>
      </c>
      <c r="H4" s="258"/>
      <c r="I4" s="259"/>
      <c r="J4" s="258"/>
    </row>
    <row r="5" spans="1:256" ht="15.6" x14ac:dyDescent="0.25">
      <c r="F5" s="72"/>
      <c r="G5" s="257" t="s">
        <v>188</v>
      </c>
      <c r="H5" s="258"/>
      <c r="I5" s="259"/>
      <c r="J5" s="258"/>
    </row>
    <row r="6" spans="1:256" x14ac:dyDescent="0.25">
      <c r="G6" s="257" t="s">
        <v>189</v>
      </c>
      <c r="H6" s="258"/>
      <c r="I6" s="259"/>
      <c r="J6" s="258"/>
    </row>
    <row r="7" spans="1:256" ht="18" x14ac:dyDescent="0.35">
      <c r="A7" s="67"/>
      <c r="B7" s="67"/>
      <c r="C7" s="67"/>
      <c r="D7" s="62"/>
      <c r="E7" s="62"/>
      <c r="F7" s="62"/>
      <c r="G7" s="257" t="s">
        <v>190</v>
      </c>
      <c r="H7" s="260"/>
      <c r="I7" s="260"/>
      <c r="J7" s="260"/>
      <c r="K7" s="261"/>
      <c r="L7" s="62"/>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c r="IQ7" s="68"/>
      <c r="IR7" s="68"/>
      <c r="IS7" s="68"/>
      <c r="IT7" s="68"/>
      <c r="IU7" s="68"/>
      <c r="IV7" s="68"/>
    </row>
    <row r="8" spans="1:256" ht="24" customHeight="1" x14ac:dyDescent="0.35">
      <c r="A8" s="67"/>
      <c r="B8" s="67"/>
      <c r="C8" s="67"/>
      <c r="D8" s="562" t="s">
        <v>302</v>
      </c>
      <c r="E8" s="562"/>
      <c r="F8" s="562"/>
      <c r="G8" s="562"/>
      <c r="H8" s="64"/>
      <c r="I8" s="64"/>
      <c r="J8" s="64"/>
      <c r="K8" s="64"/>
      <c r="L8" s="64"/>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c r="IR8" s="68"/>
      <c r="IS8" s="68"/>
      <c r="IT8" s="68"/>
      <c r="IU8" s="68"/>
      <c r="IV8" s="68"/>
    </row>
    <row r="9" spans="1:256" ht="34.200000000000003" customHeight="1" x14ac:dyDescent="0.35">
      <c r="A9" s="67"/>
      <c r="B9" s="67"/>
      <c r="C9" s="67"/>
      <c r="D9" s="563"/>
      <c r="E9" s="562"/>
      <c r="F9" s="562"/>
      <c r="G9" s="562"/>
      <c r="H9" s="62"/>
      <c r="I9" s="62"/>
      <c r="J9" s="62"/>
      <c r="K9" s="62"/>
      <c r="L9" s="62"/>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c r="IL9" s="68"/>
      <c r="IM9" s="68"/>
      <c r="IN9" s="68"/>
      <c r="IO9" s="68"/>
      <c r="IP9" s="68"/>
      <c r="IQ9" s="68"/>
      <c r="IR9" s="68"/>
      <c r="IS9" s="68"/>
      <c r="IT9" s="68"/>
      <c r="IU9" s="68"/>
      <c r="IV9" s="68"/>
    </row>
    <row r="10" spans="1:256" ht="28.95" customHeight="1" x14ac:dyDescent="0.4">
      <c r="A10" s="262"/>
      <c r="B10" s="262"/>
      <c r="C10" s="262"/>
      <c r="D10" s="561" t="s">
        <v>98</v>
      </c>
      <c r="E10" s="561"/>
      <c r="F10" s="561"/>
      <c r="G10" s="561"/>
      <c r="H10" s="62"/>
      <c r="I10" s="62"/>
      <c r="J10" s="62"/>
      <c r="K10" s="62"/>
      <c r="L10" s="62"/>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c r="IR10" s="68"/>
      <c r="IS10" s="68"/>
      <c r="IT10" s="68"/>
      <c r="IU10" s="68"/>
      <c r="IV10" s="68"/>
    </row>
    <row r="11" spans="1:256" ht="21" x14ac:dyDescent="0.4">
      <c r="A11" s="262"/>
      <c r="B11" s="262"/>
      <c r="C11" s="262"/>
      <c r="D11" s="561"/>
      <c r="E11" s="561"/>
      <c r="F11" s="561"/>
      <c r="G11" s="561"/>
      <c r="H11" s="62"/>
      <c r="I11" s="62"/>
      <c r="J11" s="62"/>
      <c r="K11" s="62"/>
      <c r="L11" s="62"/>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1"/>
      <c r="CG11" s="171"/>
      <c r="CH11" s="171"/>
      <c r="CI11" s="171"/>
      <c r="CJ11" s="171"/>
      <c r="CK11" s="171"/>
      <c r="CL11" s="171"/>
      <c r="CM11" s="171"/>
      <c r="CN11" s="171"/>
      <c r="CO11" s="171"/>
      <c r="CP11" s="171"/>
      <c r="CQ11" s="171"/>
      <c r="CR11" s="171"/>
      <c r="CS11" s="171"/>
      <c r="CT11" s="171"/>
      <c r="CU11" s="171"/>
      <c r="CV11" s="171"/>
      <c r="CW11" s="171"/>
      <c r="CX11" s="171"/>
      <c r="CY11" s="171"/>
      <c r="CZ11" s="171"/>
      <c r="DA11" s="171"/>
      <c r="DB11" s="171"/>
      <c r="DC11" s="171"/>
      <c r="DD11" s="171"/>
      <c r="DE11" s="171"/>
      <c r="DF11" s="171"/>
      <c r="DG11" s="171"/>
      <c r="DH11" s="171"/>
      <c r="DI11" s="171"/>
      <c r="DJ11" s="171"/>
      <c r="DK11" s="171"/>
      <c r="DL11" s="171"/>
      <c r="DM11" s="171"/>
      <c r="DN11" s="171"/>
      <c r="DO11" s="171"/>
      <c r="DP11" s="171"/>
      <c r="DQ11" s="171"/>
      <c r="DR11" s="171"/>
      <c r="DS11" s="171"/>
      <c r="DT11" s="171"/>
      <c r="DU11" s="171"/>
      <c r="DV11" s="171"/>
      <c r="DW11" s="171"/>
      <c r="DX11" s="171"/>
      <c r="DY11" s="171"/>
      <c r="DZ11" s="171"/>
      <c r="EA11" s="171"/>
      <c r="EB11" s="171"/>
      <c r="EC11" s="171"/>
      <c r="ED11" s="171"/>
      <c r="EE11" s="171"/>
      <c r="EF11" s="171"/>
      <c r="EG11" s="171"/>
      <c r="EH11" s="171"/>
      <c r="EI11" s="171"/>
      <c r="EJ11" s="171"/>
      <c r="EK11" s="171"/>
      <c r="EL11" s="171"/>
      <c r="EM11" s="171"/>
      <c r="EN11" s="171"/>
      <c r="EO11" s="171"/>
      <c r="EP11" s="171"/>
      <c r="EQ11" s="171"/>
      <c r="ER11" s="171"/>
      <c r="ES11" s="171"/>
      <c r="ET11" s="171"/>
      <c r="EU11" s="171"/>
      <c r="EV11" s="171"/>
      <c r="EW11" s="171"/>
      <c r="EX11" s="171"/>
      <c r="EY11" s="171"/>
      <c r="EZ11" s="171"/>
      <c r="FA11" s="171"/>
      <c r="FB11" s="171"/>
      <c r="FC11" s="171"/>
      <c r="FD11" s="171"/>
      <c r="FE11" s="171"/>
      <c r="FF11" s="171"/>
      <c r="FG11" s="171"/>
      <c r="FH11" s="171"/>
      <c r="FI11" s="171"/>
      <c r="FJ11" s="171"/>
      <c r="FK11" s="171"/>
      <c r="FL11" s="171"/>
      <c r="FM11" s="171"/>
      <c r="FN11" s="171"/>
      <c r="FO11" s="171"/>
      <c r="FP11" s="171"/>
      <c r="FQ11" s="171"/>
      <c r="FR11" s="171"/>
      <c r="FS11" s="171"/>
      <c r="FT11" s="171"/>
      <c r="FU11" s="171"/>
      <c r="FV11" s="171"/>
      <c r="FW11" s="171"/>
      <c r="FX11" s="171"/>
      <c r="FY11" s="171"/>
      <c r="FZ11" s="171"/>
      <c r="GA11" s="171"/>
      <c r="GB11" s="171"/>
      <c r="GC11" s="171"/>
      <c r="GD11" s="171"/>
      <c r="GE11" s="171"/>
      <c r="GF11" s="171"/>
      <c r="GG11" s="171"/>
      <c r="GH11" s="171"/>
      <c r="GI11" s="171"/>
      <c r="GJ11" s="171"/>
      <c r="GK11" s="171"/>
      <c r="GL11" s="171"/>
      <c r="GM11" s="171"/>
      <c r="GN11" s="171"/>
      <c r="GO11" s="171"/>
      <c r="GP11" s="171"/>
      <c r="GQ11" s="171"/>
      <c r="GR11" s="171"/>
      <c r="GS11" s="171"/>
      <c r="GT11" s="171"/>
      <c r="GU11" s="171"/>
      <c r="GV11" s="171"/>
      <c r="GW11" s="171"/>
      <c r="GX11" s="171"/>
      <c r="GY11" s="171"/>
      <c r="GZ11" s="171"/>
      <c r="HA11" s="171"/>
      <c r="HB11" s="171"/>
      <c r="HC11" s="171"/>
      <c r="HD11" s="171"/>
      <c r="HE11" s="171"/>
      <c r="HF11" s="171"/>
      <c r="HG11" s="171"/>
      <c r="HH11" s="171"/>
      <c r="HI11" s="171"/>
      <c r="HJ11" s="171"/>
      <c r="HK11" s="171"/>
      <c r="HL11" s="171"/>
      <c r="HM11" s="171"/>
      <c r="HN11" s="171"/>
      <c r="HO11" s="171"/>
      <c r="HP11" s="171"/>
      <c r="HQ11" s="171"/>
      <c r="HR11" s="171"/>
      <c r="HS11" s="171"/>
      <c r="HT11" s="171"/>
      <c r="HU11" s="171"/>
      <c r="HV11" s="171"/>
      <c r="HW11" s="171"/>
      <c r="HX11" s="171"/>
      <c r="HY11" s="171"/>
      <c r="HZ11" s="171"/>
      <c r="IA11" s="171"/>
      <c r="IB11" s="171"/>
      <c r="IC11" s="171"/>
      <c r="ID11" s="171"/>
      <c r="IE11" s="171"/>
      <c r="IF11" s="171"/>
      <c r="IG11" s="171"/>
      <c r="IH11" s="171"/>
      <c r="II11" s="171"/>
      <c r="IJ11" s="171"/>
      <c r="IK11" s="171"/>
      <c r="IL11" s="171"/>
      <c r="IM11" s="171"/>
      <c r="IN11" s="171"/>
      <c r="IO11" s="171"/>
      <c r="IP11" s="171"/>
      <c r="IQ11" s="171"/>
      <c r="IR11" s="171"/>
      <c r="IS11" s="171"/>
      <c r="IT11" s="171"/>
      <c r="IU11" s="171"/>
      <c r="IV11" s="171"/>
    </row>
    <row r="12" spans="1:256" ht="21" x14ac:dyDescent="0.4">
      <c r="A12" s="262"/>
      <c r="B12" s="262"/>
      <c r="C12" s="262"/>
      <c r="D12" s="263"/>
      <c r="E12" s="263"/>
      <c r="F12" s="263"/>
      <c r="G12" s="263"/>
      <c r="H12" s="67"/>
      <c r="I12" s="263"/>
      <c r="J12" s="79"/>
      <c r="K12" s="79"/>
      <c r="L12" s="79"/>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c r="DC12" s="171"/>
      <c r="DD12" s="171"/>
      <c r="DE12" s="171"/>
      <c r="DF12" s="171"/>
      <c r="DG12" s="171"/>
      <c r="DH12" s="171"/>
      <c r="DI12" s="171"/>
      <c r="DJ12" s="171"/>
      <c r="DK12" s="171"/>
      <c r="DL12" s="171"/>
      <c r="DM12" s="171"/>
      <c r="DN12" s="171"/>
      <c r="DO12" s="171"/>
      <c r="DP12" s="171"/>
      <c r="DQ12" s="171"/>
      <c r="DR12" s="171"/>
      <c r="DS12" s="171"/>
      <c r="DT12" s="171"/>
      <c r="DU12" s="171"/>
      <c r="DV12" s="171"/>
      <c r="DW12" s="171"/>
      <c r="DX12" s="171"/>
      <c r="DY12" s="171"/>
      <c r="DZ12" s="171"/>
      <c r="EA12" s="171"/>
      <c r="EB12" s="171"/>
      <c r="EC12" s="171"/>
      <c r="ED12" s="171"/>
      <c r="EE12" s="171"/>
      <c r="EF12" s="171"/>
      <c r="EG12" s="171"/>
      <c r="EH12" s="171"/>
      <c r="EI12" s="171"/>
      <c r="EJ12" s="171"/>
      <c r="EK12" s="171"/>
      <c r="EL12" s="171"/>
      <c r="EM12" s="171"/>
      <c r="EN12" s="171"/>
      <c r="EO12" s="171"/>
      <c r="EP12" s="171"/>
      <c r="EQ12" s="171"/>
      <c r="ER12" s="171"/>
      <c r="ES12" s="171"/>
      <c r="ET12" s="171"/>
      <c r="EU12" s="171"/>
      <c r="EV12" s="171"/>
      <c r="EW12" s="171"/>
      <c r="EX12" s="171"/>
      <c r="EY12" s="171"/>
      <c r="EZ12" s="171"/>
      <c r="FA12" s="171"/>
      <c r="FB12" s="171"/>
      <c r="FC12" s="171"/>
      <c r="FD12" s="171"/>
      <c r="FE12" s="171"/>
      <c r="FF12" s="171"/>
      <c r="FG12" s="171"/>
      <c r="FH12" s="171"/>
      <c r="FI12" s="171"/>
      <c r="FJ12" s="171"/>
      <c r="FK12" s="171"/>
      <c r="FL12" s="171"/>
      <c r="FM12" s="171"/>
      <c r="FN12" s="171"/>
      <c r="FO12" s="171"/>
      <c r="FP12" s="171"/>
      <c r="FQ12" s="171"/>
      <c r="FR12" s="171"/>
      <c r="FS12" s="171"/>
      <c r="FT12" s="171"/>
      <c r="FU12" s="171"/>
      <c r="FV12" s="171"/>
      <c r="FW12" s="171"/>
      <c r="FX12" s="171"/>
      <c r="FY12" s="171"/>
      <c r="FZ12" s="171"/>
      <c r="GA12" s="171"/>
      <c r="GB12" s="171"/>
      <c r="GC12" s="171"/>
      <c r="GD12" s="171"/>
      <c r="GE12" s="171"/>
      <c r="GF12" s="171"/>
      <c r="GG12" s="171"/>
      <c r="GH12" s="171"/>
      <c r="GI12" s="171"/>
      <c r="GJ12" s="171"/>
      <c r="GK12" s="171"/>
      <c r="GL12" s="171"/>
      <c r="GM12" s="171"/>
      <c r="GN12" s="171"/>
      <c r="GO12" s="171"/>
      <c r="GP12" s="171"/>
      <c r="GQ12" s="171"/>
      <c r="GR12" s="171"/>
      <c r="GS12" s="171"/>
      <c r="GT12" s="171"/>
      <c r="GU12" s="171"/>
      <c r="GV12" s="171"/>
      <c r="GW12" s="171"/>
      <c r="GX12" s="171"/>
      <c r="GY12" s="171"/>
      <c r="GZ12" s="171"/>
      <c r="HA12" s="171"/>
      <c r="HB12" s="171"/>
      <c r="HC12" s="171"/>
      <c r="HD12" s="171"/>
      <c r="HE12" s="171"/>
      <c r="HF12" s="171"/>
      <c r="HG12" s="171"/>
      <c r="HH12" s="171"/>
      <c r="HI12" s="171"/>
      <c r="HJ12" s="171"/>
      <c r="HK12" s="171"/>
      <c r="HL12" s="171"/>
      <c r="HM12" s="171"/>
      <c r="HN12" s="171"/>
      <c r="HO12" s="171"/>
      <c r="HP12" s="171"/>
      <c r="HQ12" s="171"/>
      <c r="HR12" s="171"/>
      <c r="HS12" s="171"/>
      <c r="HT12" s="171"/>
      <c r="HU12" s="171"/>
      <c r="HV12" s="171"/>
      <c r="HW12" s="171"/>
      <c r="HX12" s="171"/>
      <c r="HY12" s="171"/>
      <c r="HZ12" s="171"/>
      <c r="IA12" s="171"/>
      <c r="IB12" s="171"/>
      <c r="IC12" s="171"/>
      <c r="ID12" s="171"/>
      <c r="IE12" s="171"/>
      <c r="IF12" s="171"/>
      <c r="IG12" s="171"/>
      <c r="IH12" s="171"/>
      <c r="II12" s="171"/>
      <c r="IJ12" s="171"/>
      <c r="IK12" s="171"/>
      <c r="IL12" s="171"/>
      <c r="IM12" s="171"/>
      <c r="IN12" s="171"/>
      <c r="IO12" s="171"/>
      <c r="IP12" s="171"/>
      <c r="IQ12" s="171"/>
      <c r="IR12" s="171"/>
      <c r="IS12" s="171"/>
      <c r="IT12" s="171"/>
      <c r="IU12" s="171"/>
      <c r="IV12" s="171"/>
    </row>
    <row r="13" spans="1:256" ht="21" x14ac:dyDescent="0.4">
      <c r="A13" s="262"/>
      <c r="B13" s="262"/>
      <c r="C13" s="262"/>
      <c r="D13" s="263"/>
      <c r="E13" s="263"/>
      <c r="F13" s="263"/>
      <c r="G13" s="263"/>
      <c r="H13" s="263"/>
      <c r="I13" s="263"/>
      <c r="J13" s="79"/>
      <c r="K13" s="79"/>
      <c r="L13" s="79"/>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71"/>
      <c r="CR13" s="171"/>
      <c r="CS13" s="171"/>
      <c r="CT13" s="171"/>
      <c r="CU13" s="171"/>
      <c r="CV13" s="171"/>
      <c r="CW13" s="171"/>
      <c r="CX13" s="171"/>
      <c r="CY13" s="171"/>
      <c r="CZ13" s="171"/>
      <c r="DA13" s="171"/>
      <c r="DB13" s="171"/>
      <c r="DC13" s="171"/>
      <c r="DD13" s="171"/>
      <c r="DE13" s="171"/>
      <c r="DF13" s="171"/>
      <c r="DG13" s="171"/>
      <c r="DH13" s="171"/>
      <c r="DI13" s="171"/>
      <c r="DJ13" s="171"/>
      <c r="DK13" s="171"/>
      <c r="DL13" s="171"/>
      <c r="DM13" s="171"/>
      <c r="DN13" s="171"/>
      <c r="DO13" s="171"/>
      <c r="DP13" s="171"/>
      <c r="DQ13" s="171"/>
      <c r="DR13" s="171"/>
      <c r="DS13" s="171"/>
      <c r="DT13" s="171"/>
      <c r="DU13" s="171"/>
      <c r="DV13" s="171"/>
      <c r="DW13" s="171"/>
      <c r="DX13" s="171"/>
      <c r="DY13" s="171"/>
      <c r="DZ13" s="171"/>
      <c r="EA13" s="171"/>
      <c r="EB13" s="171"/>
      <c r="EC13" s="171"/>
      <c r="ED13" s="171"/>
      <c r="EE13" s="171"/>
      <c r="EF13" s="171"/>
      <c r="EG13" s="171"/>
      <c r="EH13" s="171"/>
      <c r="EI13" s="171"/>
      <c r="EJ13" s="171"/>
      <c r="EK13" s="171"/>
      <c r="EL13" s="171"/>
      <c r="EM13" s="171"/>
      <c r="EN13" s="171"/>
      <c r="EO13" s="171"/>
      <c r="EP13" s="171"/>
      <c r="EQ13" s="171"/>
      <c r="ER13" s="171"/>
      <c r="ES13" s="171"/>
      <c r="ET13" s="171"/>
      <c r="EU13" s="171"/>
      <c r="EV13" s="171"/>
      <c r="EW13" s="171"/>
      <c r="EX13" s="171"/>
      <c r="EY13" s="171"/>
      <c r="EZ13" s="171"/>
      <c r="FA13" s="171"/>
      <c r="FB13" s="171"/>
      <c r="FC13" s="171"/>
      <c r="FD13" s="171"/>
      <c r="FE13" s="171"/>
      <c r="FF13" s="171"/>
      <c r="FG13" s="171"/>
      <c r="FH13" s="171"/>
      <c r="FI13" s="171"/>
      <c r="FJ13" s="171"/>
      <c r="FK13" s="171"/>
      <c r="FL13" s="171"/>
      <c r="FM13" s="171"/>
      <c r="FN13" s="171"/>
      <c r="FO13" s="171"/>
      <c r="FP13" s="171"/>
      <c r="FQ13" s="171"/>
      <c r="FR13" s="171"/>
      <c r="FS13" s="171"/>
      <c r="FT13" s="171"/>
      <c r="FU13" s="171"/>
      <c r="FV13" s="171"/>
      <c r="FW13" s="171"/>
      <c r="FX13" s="171"/>
      <c r="FY13" s="171"/>
      <c r="FZ13" s="171"/>
      <c r="GA13" s="171"/>
      <c r="GB13" s="171"/>
      <c r="GC13" s="171"/>
      <c r="GD13" s="171"/>
      <c r="GE13" s="171"/>
      <c r="GF13" s="171"/>
      <c r="GG13" s="171"/>
      <c r="GH13" s="171"/>
      <c r="GI13" s="171"/>
      <c r="GJ13" s="171"/>
      <c r="GK13" s="171"/>
      <c r="GL13" s="171"/>
      <c r="GM13" s="171"/>
      <c r="GN13" s="171"/>
      <c r="GO13" s="171"/>
      <c r="GP13" s="171"/>
      <c r="GQ13" s="171"/>
      <c r="GR13" s="171"/>
      <c r="GS13" s="171"/>
      <c r="GT13" s="171"/>
      <c r="GU13" s="171"/>
      <c r="GV13" s="171"/>
      <c r="GW13" s="171"/>
      <c r="GX13" s="171"/>
      <c r="GY13" s="171"/>
      <c r="GZ13" s="171"/>
      <c r="HA13" s="171"/>
      <c r="HB13" s="171"/>
      <c r="HC13" s="171"/>
      <c r="HD13" s="171"/>
      <c r="HE13" s="171"/>
      <c r="HF13" s="171"/>
      <c r="HG13" s="171"/>
      <c r="HH13" s="171"/>
      <c r="HI13" s="171"/>
      <c r="HJ13" s="171"/>
      <c r="HK13" s="171"/>
      <c r="HL13" s="171"/>
      <c r="HM13" s="171"/>
      <c r="HN13" s="171"/>
      <c r="HO13" s="171"/>
      <c r="HP13" s="171"/>
      <c r="HQ13" s="171"/>
      <c r="HR13" s="171"/>
      <c r="HS13" s="171"/>
      <c r="HT13" s="171"/>
      <c r="HU13" s="171"/>
      <c r="HV13" s="171"/>
      <c r="HW13" s="171"/>
      <c r="HX13" s="171"/>
      <c r="HY13" s="171"/>
      <c r="HZ13" s="171"/>
      <c r="IA13" s="171"/>
      <c r="IB13" s="171"/>
      <c r="IC13" s="171"/>
      <c r="ID13" s="171"/>
      <c r="IE13" s="171"/>
      <c r="IF13" s="171"/>
      <c r="IG13" s="171"/>
      <c r="IH13" s="171"/>
      <c r="II13" s="171"/>
      <c r="IJ13" s="171"/>
      <c r="IK13" s="171"/>
      <c r="IL13" s="171"/>
      <c r="IM13" s="171"/>
      <c r="IN13" s="171"/>
      <c r="IO13" s="171"/>
      <c r="IP13" s="171"/>
      <c r="IQ13" s="171"/>
      <c r="IR13" s="171"/>
      <c r="IS13" s="171"/>
      <c r="IT13" s="171"/>
      <c r="IU13" s="171"/>
      <c r="IV13" s="171"/>
    </row>
    <row r="14" spans="1:256" ht="21" x14ac:dyDescent="0.4">
      <c r="A14" s="262"/>
      <c r="B14" s="262"/>
      <c r="C14" s="262"/>
      <c r="D14" s="263"/>
      <c r="E14" s="263"/>
      <c r="F14" s="263"/>
      <c r="G14" s="263"/>
      <c r="H14" s="263"/>
      <c r="I14" s="263"/>
      <c r="J14" s="79"/>
      <c r="K14" s="79"/>
      <c r="L14" s="79"/>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71"/>
      <c r="CR14" s="171"/>
      <c r="CS14" s="171"/>
      <c r="CT14" s="171"/>
      <c r="CU14" s="171"/>
      <c r="CV14" s="171"/>
      <c r="CW14" s="171"/>
      <c r="CX14" s="171"/>
      <c r="CY14" s="171"/>
      <c r="CZ14" s="171"/>
      <c r="DA14" s="171"/>
      <c r="DB14" s="171"/>
      <c r="DC14" s="171"/>
      <c r="DD14" s="171"/>
      <c r="DE14" s="171"/>
      <c r="DF14" s="171"/>
      <c r="DG14" s="171"/>
      <c r="DH14" s="171"/>
      <c r="DI14" s="171"/>
      <c r="DJ14" s="171"/>
      <c r="DK14" s="171"/>
      <c r="DL14" s="171"/>
      <c r="DM14" s="171"/>
      <c r="DN14" s="171"/>
      <c r="DO14" s="171"/>
      <c r="DP14" s="171"/>
      <c r="DQ14" s="171"/>
      <c r="DR14" s="171"/>
      <c r="DS14" s="171"/>
      <c r="DT14" s="171"/>
      <c r="DU14" s="171"/>
      <c r="DV14" s="171"/>
      <c r="DW14" s="171"/>
      <c r="DX14" s="171"/>
      <c r="DY14" s="171"/>
      <c r="DZ14" s="171"/>
      <c r="EA14" s="171"/>
      <c r="EB14" s="171"/>
      <c r="EC14" s="171"/>
      <c r="ED14" s="171"/>
      <c r="EE14" s="171"/>
      <c r="EF14" s="171"/>
      <c r="EG14" s="171"/>
      <c r="EH14" s="171"/>
      <c r="EI14" s="171"/>
      <c r="EJ14" s="171"/>
      <c r="EK14" s="171"/>
      <c r="EL14" s="171"/>
      <c r="EM14" s="171"/>
      <c r="EN14" s="171"/>
      <c r="EO14" s="171"/>
      <c r="EP14" s="171"/>
      <c r="EQ14" s="171"/>
      <c r="ER14" s="171"/>
      <c r="ES14" s="171"/>
      <c r="ET14" s="171"/>
      <c r="EU14" s="171"/>
      <c r="EV14" s="171"/>
      <c r="EW14" s="171"/>
      <c r="EX14" s="171"/>
      <c r="EY14" s="171"/>
      <c r="EZ14" s="171"/>
      <c r="FA14" s="171"/>
      <c r="FB14" s="171"/>
      <c r="FC14" s="171"/>
      <c r="FD14" s="171"/>
      <c r="FE14" s="171"/>
      <c r="FF14" s="171"/>
      <c r="FG14" s="171"/>
      <c r="FH14" s="171"/>
      <c r="FI14" s="171"/>
      <c r="FJ14" s="171"/>
      <c r="FK14" s="171"/>
      <c r="FL14" s="171"/>
      <c r="FM14" s="171"/>
      <c r="FN14" s="171"/>
      <c r="FO14" s="171"/>
      <c r="FP14" s="171"/>
      <c r="FQ14" s="171"/>
      <c r="FR14" s="171"/>
      <c r="FS14" s="171"/>
      <c r="FT14" s="171"/>
      <c r="FU14" s="171"/>
      <c r="FV14" s="171"/>
      <c r="FW14" s="171"/>
      <c r="FX14" s="171"/>
      <c r="FY14" s="171"/>
      <c r="FZ14" s="171"/>
      <c r="GA14" s="171"/>
      <c r="GB14" s="171"/>
      <c r="GC14" s="171"/>
      <c r="GD14" s="171"/>
      <c r="GE14" s="171"/>
      <c r="GF14" s="171"/>
      <c r="GG14" s="171"/>
      <c r="GH14" s="171"/>
      <c r="GI14" s="171"/>
      <c r="GJ14" s="171"/>
      <c r="GK14" s="171"/>
      <c r="GL14" s="171"/>
      <c r="GM14" s="171"/>
      <c r="GN14" s="171"/>
      <c r="GO14" s="171"/>
      <c r="GP14" s="171"/>
      <c r="GQ14" s="171"/>
      <c r="GR14" s="171"/>
      <c r="GS14" s="171"/>
      <c r="GT14" s="171"/>
      <c r="GU14" s="171"/>
      <c r="GV14" s="171"/>
      <c r="GW14" s="171"/>
      <c r="GX14" s="171"/>
      <c r="GY14" s="171"/>
      <c r="GZ14" s="171"/>
      <c r="HA14" s="171"/>
      <c r="HB14" s="171"/>
      <c r="HC14" s="171"/>
      <c r="HD14" s="171"/>
      <c r="HE14" s="171"/>
      <c r="HF14" s="171"/>
      <c r="HG14" s="171"/>
      <c r="HH14" s="171"/>
      <c r="HI14" s="171"/>
      <c r="HJ14" s="171"/>
      <c r="HK14" s="171"/>
      <c r="HL14" s="171"/>
      <c r="HM14" s="171"/>
      <c r="HN14" s="171"/>
      <c r="HO14" s="171"/>
      <c r="HP14" s="171"/>
      <c r="HQ14" s="171"/>
      <c r="HR14" s="171"/>
      <c r="HS14" s="171"/>
      <c r="HT14" s="171"/>
      <c r="HU14" s="171"/>
      <c r="HV14" s="171"/>
      <c r="HW14" s="171"/>
      <c r="HX14" s="171"/>
      <c r="HY14" s="171"/>
      <c r="HZ14" s="171"/>
      <c r="IA14" s="171"/>
      <c r="IB14" s="171"/>
      <c r="IC14" s="171"/>
      <c r="ID14" s="171"/>
      <c r="IE14" s="171"/>
      <c r="IF14" s="171"/>
      <c r="IG14" s="171"/>
      <c r="IH14" s="171"/>
      <c r="II14" s="171"/>
      <c r="IJ14" s="171"/>
      <c r="IK14" s="171"/>
      <c r="IL14" s="171"/>
      <c r="IM14" s="171"/>
      <c r="IN14" s="171"/>
      <c r="IO14" s="171"/>
      <c r="IP14" s="171"/>
      <c r="IQ14" s="171"/>
      <c r="IR14" s="171"/>
      <c r="IS14" s="171"/>
      <c r="IT14" s="171"/>
      <c r="IU14" s="171"/>
      <c r="IV14" s="171"/>
    </row>
    <row r="15" spans="1:256" ht="15.6" x14ac:dyDescent="0.3">
      <c r="A15" s="70"/>
      <c r="B15" s="70"/>
      <c r="C15" s="70" t="s">
        <v>303</v>
      </c>
      <c r="D15" s="70"/>
      <c r="E15" s="70"/>
      <c r="F15" s="71"/>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c r="IR15" s="70"/>
      <c r="IS15" s="70"/>
      <c r="IT15" s="70"/>
      <c r="IU15" s="70"/>
      <c r="IV15" s="70"/>
    </row>
    <row r="16" spans="1:256" ht="15.6" x14ac:dyDescent="0.3">
      <c r="A16" s="72"/>
      <c r="B16" s="72"/>
      <c r="C16" s="73"/>
      <c r="D16" s="587" t="s">
        <v>316</v>
      </c>
      <c r="E16" s="587"/>
      <c r="F16" s="587"/>
      <c r="G16" s="587"/>
      <c r="H16" s="587"/>
      <c r="I16" s="587"/>
      <c r="J16" s="587"/>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row>
    <row r="17" spans="1:256" ht="15.6" x14ac:dyDescent="0.3">
      <c r="D17" s="54" t="s">
        <v>267</v>
      </c>
      <c r="H17" s="75"/>
      <c r="I17" s="74"/>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c r="IR17" s="72"/>
      <c r="IS17" s="72"/>
      <c r="IT17" s="72"/>
      <c r="IU17" s="72"/>
      <c r="IV17" s="72"/>
    </row>
    <row r="18" spans="1:256" ht="15.6" x14ac:dyDescent="0.3">
      <c r="A18" s="72"/>
      <c r="B18" s="571" t="s">
        <v>83</v>
      </c>
      <c r="C18" s="571"/>
      <c r="D18" s="571"/>
      <c r="E18" s="571"/>
      <c r="F18" s="76"/>
      <c r="G18" s="76"/>
      <c r="H18" s="76"/>
      <c r="I18" s="74"/>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c r="IR18" s="72"/>
      <c r="IS18" s="72"/>
      <c r="IT18" s="72"/>
      <c r="IU18" s="72"/>
      <c r="IV18" s="72"/>
    </row>
    <row r="19" spans="1:256" ht="15.6" x14ac:dyDescent="0.3">
      <c r="A19" s="72"/>
      <c r="B19" s="73"/>
      <c r="C19" s="73"/>
      <c r="D19" s="73"/>
      <c r="E19" s="73"/>
      <c r="F19" s="73"/>
      <c r="G19" s="73"/>
      <c r="H19" s="73"/>
      <c r="I19" s="74"/>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row>
    <row r="20" spans="1:256" s="86" customFormat="1" ht="34.200000000000003" customHeight="1" x14ac:dyDescent="0.3">
      <c r="A20" s="556" t="s">
        <v>304</v>
      </c>
      <c r="B20" s="556"/>
      <c r="C20" s="556"/>
      <c r="D20" s="556"/>
      <c r="E20" s="556"/>
      <c r="F20" s="556"/>
      <c r="G20" s="556"/>
      <c r="H20" s="556"/>
      <c r="I20" s="556"/>
      <c r="J20" s="556"/>
      <c r="K20" s="556"/>
      <c r="L20" s="264"/>
      <c r="M20" s="264"/>
    </row>
    <row r="21" spans="1:256" ht="15.6" x14ac:dyDescent="0.3">
      <c r="A21" s="538" t="s">
        <v>269</v>
      </c>
      <c r="B21" s="539"/>
      <c r="C21" s="539"/>
      <c r="D21" s="539"/>
      <c r="E21" s="539"/>
      <c r="F21" s="539"/>
      <c r="G21" s="539"/>
      <c r="H21" s="80"/>
      <c r="I21" s="81"/>
      <c r="J21" s="80"/>
      <c r="K21" s="80"/>
      <c r="L21" s="80"/>
      <c r="M21" s="80"/>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c r="IU21" s="78"/>
      <c r="IV21" s="78"/>
    </row>
    <row r="22" spans="1:256" ht="73.95" customHeight="1" x14ac:dyDescent="0.3">
      <c r="A22" s="554" t="s">
        <v>305</v>
      </c>
      <c r="B22" s="554"/>
      <c r="C22" s="554"/>
      <c r="D22" s="554"/>
      <c r="E22" s="554"/>
      <c r="F22" s="554"/>
      <c r="G22" s="554"/>
      <c r="H22" s="554"/>
      <c r="I22" s="554"/>
      <c r="J22" s="77"/>
      <c r="K22" s="77"/>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c r="IU22" s="72"/>
      <c r="IV22" s="72"/>
    </row>
    <row r="23" spans="1:256" ht="15.6" x14ac:dyDescent="0.3">
      <c r="A23" s="100" t="s">
        <v>191</v>
      </c>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c r="HI23" s="85"/>
      <c r="HJ23" s="85"/>
      <c r="HK23" s="85"/>
      <c r="HL23" s="85"/>
      <c r="HM23" s="85"/>
      <c r="HN23" s="85"/>
      <c r="HO23" s="85"/>
      <c r="HP23" s="85"/>
      <c r="HQ23" s="85"/>
      <c r="HR23" s="85"/>
      <c r="HS23" s="85"/>
      <c r="HT23" s="85"/>
      <c r="HU23" s="85"/>
      <c r="HV23" s="85"/>
      <c r="HW23" s="85"/>
      <c r="HX23" s="85"/>
      <c r="HY23" s="85"/>
      <c r="HZ23" s="85"/>
      <c r="IA23" s="85"/>
      <c r="IB23" s="85"/>
      <c r="IC23" s="85"/>
      <c r="ID23" s="85"/>
      <c r="IE23" s="85"/>
      <c r="IF23" s="85"/>
      <c r="IG23" s="85"/>
      <c r="IH23" s="85"/>
      <c r="II23" s="85"/>
      <c r="IJ23" s="85"/>
      <c r="IK23" s="85"/>
      <c r="IL23" s="85"/>
      <c r="IM23" s="85"/>
      <c r="IN23" s="85"/>
      <c r="IO23" s="85"/>
      <c r="IP23" s="85"/>
      <c r="IQ23" s="85"/>
      <c r="IR23" s="85"/>
      <c r="IS23" s="85"/>
      <c r="IT23" s="85"/>
      <c r="IU23" s="85"/>
      <c r="IV23" s="85"/>
    </row>
    <row r="24" spans="1:256" ht="19.95" customHeight="1" x14ac:dyDescent="0.3">
      <c r="A24" s="620" t="s">
        <v>306</v>
      </c>
      <c r="B24" s="620"/>
      <c r="C24" s="620"/>
      <c r="D24" s="620"/>
      <c r="E24" s="620"/>
      <c r="F24" s="620"/>
      <c r="G24" s="620"/>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c r="GH24" s="85"/>
      <c r="GI24" s="85"/>
      <c r="GJ24" s="85"/>
      <c r="GK24" s="85"/>
      <c r="GL24" s="85"/>
      <c r="GM24" s="85"/>
      <c r="GN24" s="85"/>
      <c r="GO24" s="85"/>
      <c r="GP24" s="85"/>
      <c r="GQ24" s="85"/>
      <c r="GR24" s="85"/>
      <c r="GS24" s="85"/>
      <c r="GT24" s="85"/>
      <c r="GU24" s="85"/>
      <c r="GV24" s="85"/>
      <c r="GW24" s="85"/>
      <c r="GX24" s="85"/>
      <c r="GY24" s="85"/>
      <c r="GZ24" s="85"/>
      <c r="HA24" s="85"/>
      <c r="HB24" s="85"/>
      <c r="HC24" s="85"/>
      <c r="HD24" s="85"/>
      <c r="HE24" s="85"/>
      <c r="HF24" s="85"/>
      <c r="HG24" s="85"/>
      <c r="HH24" s="85"/>
      <c r="HI24" s="85"/>
      <c r="HJ24" s="85"/>
      <c r="HK24" s="85"/>
      <c r="HL24" s="85"/>
      <c r="HM24" s="85"/>
      <c r="HN24" s="85"/>
      <c r="HO24" s="85"/>
      <c r="HP24" s="85"/>
      <c r="HQ24" s="85"/>
      <c r="HR24" s="85"/>
      <c r="HS24" s="85"/>
      <c r="HT24" s="85"/>
      <c r="HU24" s="85"/>
      <c r="HV24" s="85"/>
      <c r="HW24" s="85"/>
      <c r="HX24" s="85"/>
      <c r="HY24" s="85"/>
      <c r="HZ24" s="85"/>
      <c r="IA24" s="85"/>
      <c r="IB24" s="85"/>
      <c r="IC24" s="85"/>
      <c r="ID24" s="85"/>
      <c r="IE24" s="85"/>
      <c r="IF24" s="85"/>
      <c r="IG24" s="85"/>
      <c r="IH24" s="85"/>
      <c r="II24" s="85"/>
      <c r="IJ24" s="85"/>
      <c r="IK24" s="85"/>
      <c r="IL24" s="85"/>
      <c r="IM24" s="85"/>
      <c r="IN24" s="85"/>
      <c r="IO24" s="85"/>
      <c r="IP24" s="85"/>
      <c r="IQ24" s="85"/>
      <c r="IR24" s="85"/>
      <c r="IS24" s="85"/>
      <c r="IT24" s="85"/>
      <c r="IU24" s="85"/>
      <c r="IV24" s="85"/>
    </row>
    <row r="25" spans="1:256" ht="36" customHeight="1" x14ac:dyDescent="0.3">
      <c r="A25" s="555" t="s">
        <v>298</v>
      </c>
      <c r="B25" s="555"/>
      <c r="C25" s="555"/>
      <c r="D25" s="555"/>
      <c r="E25" s="555"/>
      <c r="F25" s="555"/>
      <c r="G25" s="555"/>
      <c r="H25" s="555"/>
      <c r="I25" s="555"/>
      <c r="J25" s="555"/>
      <c r="K25" s="555"/>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c r="AZ25" s="266"/>
      <c r="BA25" s="266"/>
      <c r="BB25" s="266"/>
      <c r="BC25" s="266"/>
      <c r="BD25" s="266"/>
      <c r="BE25" s="266"/>
      <c r="BF25" s="266"/>
      <c r="BG25" s="266"/>
      <c r="BH25" s="266"/>
      <c r="BI25" s="266"/>
      <c r="BJ25" s="266"/>
      <c r="BK25" s="266"/>
      <c r="BL25" s="266"/>
      <c r="BM25" s="266"/>
      <c r="BN25" s="266"/>
      <c r="BO25" s="266"/>
      <c r="BP25" s="266"/>
      <c r="BQ25" s="266"/>
      <c r="BR25" s="266"/>
      <c r="BS25" s="266"/>
      <c r="BT25" s="266"/>
      <c r="BU25" s="266"/>
      <c r="BV25" s="266"/>
      <c r="BW25" s="266"/>
      <c r="BX25" s="266"/>
      <c r="BY25" s="266"/>
      <c r="BZ25" s="266"/>
      <c r="CA25" s="266"/>
      <c r="CB25" s="266"/>
      <c r="CC25" s="266"/>
      <c r="CD25" s="266"/>
      <c r="CE25" s="266"/>
      <c r="CF25" s="266"/>
      <c r="CG25" s="266"/>
      <c r="CH25" s="266"/>
      <c r="CI25" s="266"/>
      <c r="CJ25" s="266"/>
      <c r="CK25" s="266"/>
      <c r="CL25" s="266"/>
      <c r="CM25" s="266"/>
      <c r="CN25" s="266"/>
      <c r="CO25" s="266"/>
      <c r="CP25" s="266"/>
      <c r="CQ25" s="266"/>
      <c r="CR25" s="266"/>
      <c r="CS25" s="266"/>
      <c r="CT25" s="266"/>
      <c r="CU25" s="266"/>
      <c r="CV25" s="266"/>
      <c r="CW25" s="266"/>
      <c r="CX25" s="266"/>
      <c r="CY25" s="266"/>
      <c r="CZ25" s="266"/>
      <c r="DA25" s="266"/>
      <c r="DB25" s="266"/>
      <c r="DC25" s="266"/>
      <c r="DD25" s="266"/>
      <c r="DE25" s="266"/>
      <c r="DF25" s="266"/>
      <c r="DG25" s="266"/>
      <c r="DH25" s="266"/>
      <c r="DI25" s="266"/>
      <c r="DJ25" s="266"/>
      <c r="DK25" s="266"/>
      <c r="DL25" s="266"/>
      <c r="DM25" s="266"/>
      <c r="DN25" s="266"/>
      <c r="DO25" s="266"/>
      <c r="DP25" s="266"/>
      <c r="DQ25" s="266"/>
      <c r="DR25" s="266"/>
      <c r="DS25" s="266"/>
      <c r="DT25" s="266"/>
      <c r="DU25" s="266"/>
      <c r="DV25" s="266"/>
      <c r="DW25" s="266"/>
      <c r="DX25" s="266"/>
      <c r="DY25" s="266"/>
      <c r="DZ25" s="266"/>
      <c r="EA25" s="266"/>
      <c r="EB25" s="266"/>
      <c r="EC25" s="266"/>
      <c r="ED25" s="266"/>
      <c r="EE25" s="266"/>
      <c r="EF25" s="266"/>
      <c r="EG25" s="266"/>
      <c r="EH25" s="266"/>
      <c r="EI25" s="266"/>
      <c r="EJ25" s="266"/>
      <c r="EK25" s="266"/>
      <c r="EL25" s="266"/>
      <c r="EM25" s="266"/>
      <c r="EN25" s="266"/>
      <c r="EO25" s="266"/>
      <c r="EP25" s="266"/>
      <c r="EQ25" s="266"/>
      <c r="ER25" s="266"/>
      <c r="ES25" s="266"/>
      <c r="ET25" s="266"/>
      <c r="EU25" s="266"/>
      <c r="EV25" s="266"/>
      <c r="EW25" s="266"/>
      <c r="EX25" s="266"/>
      <c r="EY25" s="266"/>
      <c r="EZ25" s="266"/>
      <c r="FA25" s="266"/>
      <c r="FB25" s="266"/>
      <c r="FC25" s="266"/>
      <c r="FD25" s="266"/>
      <c r="FE25" s="266"/>
      <c r="FF25" s="266"/>
      <c r="FG25" s="266"/>
      <c r="FH25" s="266"/>
      <c r="FI25" s="266"/>
      <c r="FJ25" s="266"/>
      <c r="FK25" s="266"/>
      <c r="FL25" s="266"/>
      <c r="FM25" s="266"/>
      <c r="FN25" s="266"/>
      <c r="FO25" s="266"/>
      <c r="FP25" s="266"/>
      <c r="FQ25" s="266"/>
      <c r="FR25" s="266"/>
      <c r="FS25" s="266"/>
      <c r="FT25" s="266"/>
      <c r="FU25" s="266"/>
      <c r="FV25" s="266"/>
      <c r="FW25" s="266"/>
      <c r="FX25" s="266"/>
      <c r="FY25" s="266"/>
      <c r="FZ25" s="266"/>
      <c r="GA25" s="266"/>
      <c r="GB25" s="266"/>
      <c r="GC25" s="266"/>
      <c r="GD25" s="266"/>
      <c r="GE25" s="266"/>
      <c r="GF25" s="266"/>
      <c r="GG25" s="266"/>
      <c r="GH25" s="266"/>
      <c r="GI25" s="266"/>
      <c r="GJ25" s="266"/>
      <c r="GK25" s="266"/>
      <c r="GL25" s="266"/>
      <c r="GM25" s="266"/>
      <c r="GN25" s="266"/>
      <c r="GO25" s="266"/>
      <c r="GP25" s="266"/>
      <c r="GQ25" s="266"/>
      <c r="GR25" s="266"/>
      <c r="GS25" s="266"/>
      <c r="GT25" s="266"/>
      <c r="GU25" s="266"/>
      <c r="GV25" s="266"/>
      <c r="GW25" s="266"/>
      <c r="GX25" s="266"/>
      <c r="GY25" s="266"/>
      <c r="GZ25" s="266"/>
      <c r="HA25" s="266"/>
      <c r="HB25" s="266"/>
      <c r="HC25" s="266"/>
      <c r="HD25" s="266"/>
      <c r="HE25" s="266"/>
      <c r="HF25" s="266"/>
      <c r="HG25" s="266"/>
      <c r="HH25" s="266"/>
      <c r="HI25" s="266"/>
      <c r="HJ25" s="266"/>
      <c r="HK25" s="266"/>
      <c r="HL25" s="266"/>
      <c r="HM25" s="266"/>
      <c r="HN25" s="266"/>
      <c r="HO25" s="266"/>
      <c r="HP25" s="266"/>
      <c r="HQ25" s="266"/>
      <c r="HR25" s="266"/>
      <c r="HS25" s="266"/>
      <c r="HT25" s="266"/>
      <c r="HU25" s="266"/>
      <c r="HV25" s="266"/>
      <c r="HW25" s="266"/>
      <c r="HX25" s="266"/>
      <c r="HY25" s="266"/>
      <c r="HZ25" s="266"/>
      <c r="IA25" s="266"/>
      <c r="IB25" s="266"/>
      <c r="IC25" s="266"/>
      <c r="ID25" s="266"/>
      <c r="IE25" s="266"/>
      <c r="IF25" s="266"/>
      <c r="IG25" s="266"/>
      <c r="IH25" s="266"/>
      <c r="II25" s="266"/>
      <c r="IJ25" s="266"/>
      <c r="IK25" s="266"/>
      <c r="IL25" s="266"/>
      <c r="IM25" s="266"/>
      <c r="IN25" s="266"/>
      <c r="IO25" s="266"/>
      <c r="IP25" s="266"/>
      <c r="IQ25" s="266"/>
      <c r="IR25" s="266"/>
      <c r="IS25" s="266"/>
      <c r="IT25" s="266"/>
      <c r="IU25" s="266"/>
      <c r="IV25" s="266"/>
    </row>
    <row r="26" spans="1:256" ht="15.6" x14ac:dyDescent="0.3">
      <c r="A26" s="70" t="s">
        <v>307</v>
      </c>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c r="GH26" s="85"/>
      <c r="GI26" s="85"/>
      <c r="GJ26" s="85"/>
      <c r="GK26" s="85"/>
      <c r="GL26" s="85"/>
      <c r="GM26" s="85"/>
      <c r="GN26" s="85"/>
      <c r="GO26" s="85"/>
      <c r="GP26" s="85"/>
      <c r="GQ26" s="85"/>
      <c r="GR26" s="85"/>
      <c r="GS26" s="85"/>
      <c r="GT26" s="85"/>
      <c r="GU26" s="85"/>
      <c r="GV26" s="85"/>
      <c r="GW26" s="85"/>
      <c r="GX26" s="85"/>
      <c r="GY26" s="85"/>
      <c r="GZ26" s="85"/>
      <c r="HA26" s="85"/>
      <c r="HB26" s="85"/>
      <c r="HC26" s="85"/>
      <c r="HD26" s="85"/>
      <c r="HE26" s="85"/>
      <c r="HF26" s="85"/>
      <c r="HG26" s="85"/>
      <c r="HH26" s="85"/>
      <c r="HI26" s="85"/>
      <c r="HJ26" s="85"/>
      <c r="HK26" s="85"/>
      <c r="HL26" s="85"/>
      <c r="HM26" s="85"/>
      <c r="HN26" s="85"/>
      <c r="HO26" s="85"/>
      <c r="HP26" s="85"/>
      <c r="HQ26" s="85"/>
      <c r="HR26" s="85"/>
      <c r="HS26" s="85"/>
      <c r="HT26" s="85"/>
      <c r="HU26" s="85"/>
      <c r="HV26" s="85"/>
      <c r="HW26" s="85"/>
      <c r="HX26" s="85"/>
      <c r="HY26" s="85"/>
      <c r="HZ26" s="85"/>
      <c r="IA26" s="85"/>
      <c r="IB26" s="85"/>
      <c r="IC26" s="85"/>
      <c r="ID26" s="85"/>
      <c r="IE26" s="85"/>
      <c r="IF26" s="85"/>
      <c r="IG26" s="85"/>
      <c r="IH26" s="85"/>
      <c r="II26" s="85"/>
      <c r="IJ26" s="85"/>
      <c r="IK26" s="85"/>
      <c r="IL26" s="85"/>
      <c r="IM26" s="85"/>
      <c r="IN26" s="85"/>
      <c r="IO26" s="85"/>
      <c r="IP26" s="85"/>
      <c r="IQ26" s="85"/>
      <c r="IR26" s="85"/>
      <c r="IS26" s="85"/>
      <c r="IT26" s="85"/>
      <c r="IU26" s="85"/>
      <c r="IV26" s="85"/>
    </row>
    <row r="27" spans="1:256" ht="15.6" x14ac:dyDescent="0.3">
      <c r="A27" s="70" t="s">
        <v>192</v>
      </c>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c r="GH27" s="85"/>
      <c r="GI27" s="85"/>
      <c r="GJ27" s="85"/>
      <c r="GK27" s="85"/>
      <c r="GL27" s="85"/>
      <c r="GM27" s="85"/>
      <c r="GN27" s="85"/>
      <c r="GO27" s="85"/>
      <c r="GP27" s="85"/>
      <c r="GQ27" s="85"/>
      <c r="GR27" s="85"/>
      <c r="GS27" s="85"/>
      <c r="GT27" s="85"/>
      <c r="GU27" s="85"/>
      <c r="GV27" s="85"/>
      <c r="GW27" s="85"/>
      <c r="GX27" s="85"/>
      <c r="GY27" s="85"/>
      <c r="GZ27" s="85"/>
      <c r="HA27" s="85"/>
      <c r="HB27" s="85"/>
      <c r="HC27" s="85"/>
      <c r="HD27" s="85"/>
      <c r="HE27" s="85"/>
      <c r="HF27" s="85"/>
      <c r="HG27" s="85"/>
      <c r="HH27" s="85"/>
      <c r="HI27" s="85"/>
      <c r="HJ27" s="85"/>
      <c r="HK27" s="85"/>
      <c r="HL27" s="85"/>
      <c r="HM27" s="85"/>
      <c r="HN27" s="85"/>
      <c r="HO27" s="85"/>
      <c r="HP27" s="85"/>
      <c r="HQ27" s="85"/>
      <c r="HR27" s="85"/>
      <c r="HS27" s="85"/>
      <c r="HT27" s="85"/>
      <c r="HU27" s="85"/>
      <c r="HV27" s="85"/>
      <c r="HW27" s="85"/>
      <c r="HX27" s="85"/>
      <c r="HY27" s="85"/>
      <c r="HZ27" s="85"/>
      <c r="IA27" s="85"/>
      <c r="IB27" s="85"/>
      <c r="IC27" s="85"/>
      <c r="ID27" s="85"/>
      <c r="IE27" s="85"/>
      <c r="IF27" s="85"/>
      <c r="IG27" s="85"/>
      <c r="IH27" s="85"/>
      <c r="II27" s="85"/>
      <c r="IJ27" s="85"/>
      <c r="IK27" s="85"/>
      <c r="IL27" s="85"/>
      <c r="IM27" s="85"/>
      <c r="IN27" s="85"/>
      <c r="IO27" s="85"/>
      <c r="IP27" s="85"/>
      <c r="IQ27" s="85"/>
      <c r="IR27" s="85"/>
      <c r="IS27" s="85"/>
      <c r="IT27" s="85"/>
      <c r="IU27" s="85"/>
      <c r="IV27" s="85"/>
    </row>
    <row r="28" spans="1:256" ht="38.4" customHeight="1" x14ac:dyDescent="0.3">
      <c r="A28" s="558" t="s">
        <v>308</v>
      </c>
      <c r="B28" s="558"/>
      <c r="C28" s="558"/>
      <c r="D28" s="558"/>
      <c r="E28" s="558"/>
      <c r="F28" s="558"/>
      <c r="G28" s="558"/>
      <c r="H28" s="115"/>
      <c r="I28" s="267"/>
      <c r="J28" s="268"/>
      <c r="K28" s="268"/>
      <c r="L28" s="26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c r="IU28" s="78"/>
      <c r="IV28" s="78"/>
    </row>
    <row r="29" spans="1:256" s="163" customFormat="1" ht="46.2" customHeight="1" x14ac:dyDescent="0.3">
      <c r="A29" s="558" t="s">
        <v>309</v>
      </c>
      <c r="B29" s="558"/>
      <c r="C29" s="558"/>
      <c r="D29" s="558"/>
      <c r="E29" s="558"/>
      <c r="F29" s="558"/>
      <c r="G29" s="558"/>
      <c r="H29" s="558"/>
      <c r="I29" s="558"/>
      <c r="J29" s="87"/>
      <c r="K29" s="87"/>
      <c r="L29" s="26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c r="IU29" s="78"/>
      <c r="IV29" s="78"/>
    </row>
    <row r="30" spans="1:256" ht="15.6" x14ac:dyDescent="0.3">
      <c r="A30" s="269"/>
      <c r="B30" s="78"/>
      <c r="C30" s="78"/>
      <c r="D30" s="78"/>
      <c r="E30" s="78"/>
      <c r="F30" s="78"/>
      <c r="G30" s="78"/>
      <c r="H30" s="78"/>
      <c r="I30" s="267"/>
      <c r="J30" s="268"/>
      <c r="K30" s="268"/>
      <c r="L30" s="26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c r="IU30" s="78"/>
      <c r="IV30" s="78"/>
    </row>
    <row r="31" spans="1:256" ht="41.4" customHeight="1" x14ac:dyDescent="0.3">
      <c r="A31" s="558" t="s">
        <v>312</v>
      </c>
      <c r="B31" s="558"/>
      <c r="C31" s="558"/>
      <c r="D31" s="558"/>
      <c r="E31" s="558"/>
      <c r="F31" s="558"/>
      <c r="G31" s="558"/>
      <c r="H31" s="115"/>
      <c r="I31" s="81"/>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c r="IU31" s="78"/>
      <c r="IV31" s="78"/>
    </row>
    <row r="32" spans="1:256" ht="15.6" x14ac:dyDescent="0.3">
      <c r="A32" s="270"/>
      <c r="B32" s="270"/>
      <c r="C32" s="270"/>
      <c r="D32" s="270"/>
      <c r="E32" s="270"/>
      <c r="F32" s="270"/>
      <c r="G32" s="270"/>
      <c r="H32" s="77"/>
      <c r="I32" s="74"/>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72"/>
      <c r="ED32" s="72"/>
      <c r="EE32" s="72"/>
      <c r="EF32" s="72"/>
      <c r="EG32" s="72"/>
      <c r="EH32" s="72"/>
      <c r="EI32" s="72"/>
      <c r="EJ32" s="72"/>
      <c r="EK32" s="72"/>
      <c r="EL32" s="72"/>
      <c r="EM32" s="72"/>
      <c r="EN32" s="72"/>
      <c r="EO32" s="72"/>
      <c r="EP32" s="72"/>
      <c r="EQ32" s="72"/>
      <c r="ER32" s="72"/>
      <c r="ES32" s="72"/>
      <c r="ET32" s="72"/>
      <c r="EU32" s="72"/>
      <c r="EV32" s="72"/>
      <c r="EW32" s="72"/>
      <c r="EX32" s="72"/>
      <c r="EY32" s="72"/>
      <c r="EZ32" s="72"/>
      <c r="FA32" s="72"/>
      <c r="FB32" s="72"/>
      <c r="FC32" s="72"/>
      <c r="FD32" s="72"/>
      <c r="FE32" s="72"/>
      <c r="FF32" s="72"/>
      <c r="FG32" s="72"/>
      <c r="FH32" s="72"/>
      <c r="FI32" s="72"/>
      <c r="FJ32" s="72"/>
      <c r="FK32" s="72"/>
      <c r="FL32" s="72"/>
      <c r="FM32" s="72"/>
      <c r="FN32" s="72"/>
      <c r="FO32" s="72"/>
      <c r="FP32" s="72"/>
      <c r="FQ32" s="72"/>
      <c r="FR32" s="72"/>
      <c r="FS32" s="72"/>
      <c r="FT32" s="72"/>
      <c r="FU32" s="72"/>
      <c r="FV32" s="72"/>
      <c r="FW32" s="72"/>
      <c r="FX32" s="72"/>
      <c r="FY32" s="72"/>
      <c r="FZ32" s="72"/>
      <c r="GA32" s="72"/>
      <c r="GB32" s="72"/>
      <c r="GC32" s="72"/>
      <c r="GD32" s="72"/>
      <c r="GE32" s="72"/>
      <c r="GF32" s="72"/>
      <c r="GG32" s="72"/>
      <c r="GH32" s="72"/>
      <c r="GI32" s="72"/>
      <c r="GJ32" s="72"/>
      <c r="GK32" s="72"/>
      <c r="GL32" s="72"/>
      <c r="GM32" s="72"/>
      <c r="GN32" s="72"/>
      <c r="GO32" s="72"/>
      <c r="GP32" s="72"/>
      <c r="GQ32" s="72"/>
      <c r="GR32" s="72"/>
      <c r="GS32" s="72"/>
      <c r="GT32" s="72"/>
      <c r="GU32" s="72"/>
      <c r="GV32" s="72"/>
      <c r="GW32" s="72"/>
      <c r="GX32" s="72"/>
      <c r="GY32" s="72"/>
      <c r="GZ32" s="72"/>
      <c r="HA32" s="72"/>
      <c r="HB32" s="72"/>
      <c r="HC32" s="72"/>
      <c r="HD32" s="72"/>
      <c r="HE32" s="72"/>
      <c r="HF32" s="72"/>
      <c r="HG32" s="72"/>
      <c r="HH32" s="72"/>
      <c r="HI32" s="72"/>
      <c r="HJ32" s="72"/>
      <c r="HK32" s="72"/>
      <c r="HL32" s="72"/>
      <c r="HM32" s="72"/>
      <c r="HN32" s="72"/>
      <c r="HO32" s="72"/>
      <c r="HP32" s="72"/>
      <c r="HQ32" s="72"/>
      <c r="HR32" s="72"/>
      <c r="HS32" s="72"/>
      <c r="HT32" s="72"/>
      <c r="HU32" s="72"/>
      <c r="HV32" s="72"/>
      <c r="HW32" s="72"/>
      <c r="HX32" s="72"/>
      <c r="HY32" s="72"/>
      <c r="HZ32" s="72"/>
      <c r="IA32" s="72"/>
      <c r="IB32" s="72"/>
      <c r="IC32" s="72"/>
      <c r="ID32" s="72"/>
      <c r="IE32" s="72"/>
      <c r="IF32" s="72"/>
      <c r="IG32" s="72"/>
      <c r="IH32" s="72"/>
      <c r="II32" s="72"/>
      <c r="IJ32" s="72"/>
      <c r="IK32" s="72"/>
      <c r="IL32" s="72"/>
      <c r="IM32" s="72"/>
      <c r="IN32" s="72"/>
      <c r="IO32" s="72"/>
      <c r="IP32" s="72"/>
      <c r="IQ32" s="72"/>
      <c r="IR32" s="72"/>
      <c r="IS32" s="72"/>
      <c r="IT32" s="72"/>
      <c r="IU32" s="72"/>
      <c r="IV32" s="72"/>
    </row>
    <row r="33" spans="1:256" ht="15.6" customHeight="1" x14ac:dyDescent="0.3">
      <c r="A33" s="550" t="s">
        <v>99</v>
      </c>
      <c r="B33" s="550" t="s">
        <v>26</v>
      </c>
      <c r="C33" s="550" t="s">
        <v>89</v>
      </c>
      <c r="D33" s="550" t="s">
        <v>459</v>
      </c>
      <c r="E33" s="550" t="s">
        <v>29</v>
      </c>
      <c r="F33" s="550"/>
      <c r="G33" s="550"/>
      <c r="H33" s="77"/>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c r="GH33" s="85"/>
      <c r="GI33" s="85"/>
      <c r="GJ33" s="85"/>
      <c r="GK33" s="85"/>
      <c r="GL33" s="85"/>
      <c r="GM33" s="85"/>
      <c r="GN33" s="85"/>
      <c r="GO33" s="85"/>
      <c r="GP33" s="85"/>
      <c r="GQ33" s="85"/>
      <c r="GR33" s="85"/>
      <c r="GS33" s="85"/>
      <c r="GT33" s="85"/>
      <c r="GU33" s="85"/>
      <c r="GV33" s="85"/>
      <c r="GW33" s="85"/>
      <c r="GX33" s="85"/>
      <c r="GY33" s="85"/>
      <c r="GZ33" s="85"/>
      <c r="HA33" s="85"/>
      <c r="HB33" s="85"/>
      <c r="HC33" s="85"/>
      <c r="HD33" s="85"/>
      <c r="HE33" s="85"/>
      <c r="HF33" s="85"/>
      <c r="HG33" s="85"/>
      <c r="HH33" s="85"/>
      <c r="HI33" s="85"/>
      <c r="HJ33" s="85"/>
      <c r="HK33" s="85"/>
      <c r="HL33" s="85"/>
      <c r="HM33" s="85"/>
      <c r="HN33" s="85"/>
      <c r="HO33" s="85"/>
      <c r="HP33" s="85"/>
      <c r="HQ33" s="85"/>
      <c r="HR33" s="85"/>
      <c r="HS33" s="85"/>
      <c r="HT33" s="85"/>
      <c r="HU33" s="85"/>
      <c r="HV33" s="85"/>
      <c r="HW33" s="85"/>
      <c r="HX33" s="85"/>
      <c r="HY33" s="85"/>
      <c r="HZ33" s="85"/>
      <c r="IA33" s="85"/>
      <c r="IB33" s="85"/>
      <c r="IC33" s="85"/>
      <c r="ID33" s="85"/>
      <c r="IE33" s="85"/>
      <c r="IF33" s="85"/>
      <c r="IG33" s="85"/>
      <c r="IH33" s="85"/>
      <c r="II33" s="85"/>
      <c r="IJ33" s="85"/>
      <c r="IK33" s="85"/>
      <c r="IL33" s="85"/>
      <c r="IM33" s="85"/>
      <c r="IN33" s="85"/>
      <c r="IO33" s="85"/>
      <c r="IP33" s="85"/>
      <c r="IQ33" s="85"/>
      <c r="IR33" s="85"/>
      <c r="IS33" s="85"/>
      <c r="IT33" s="85"/>
      <c r="IU33" s="85"/>
      <c r="IV33" s="85"/>
    </row>
    <row r="34" spans="1:256" ht="44.25" customHeight="1" x14ac:dyDescent="0.3">
      <c r="A34" s="550"/>
      <c r="B34" s="550"/>
      <c r="C34" s="550"/>
      <c r="D34" s="550"/>
      <c r="E34" s="519" t="s">
        <v>53</v>
      </c>
      <c r="F34" s="519" t="s">
        <v>54</v>
      </c>
      <c r="G34" s="519" t="s">
        <v>460</v>
      </c>
      <c r="H34" s="77"/>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c r="GG34" s="85"/>
      <c r="GH34" s="85"/>
      <c r="GI34" s="85"/>
      <c r="GJ34" s="85"/>
      <c r="GK34" s="85"/>
      <c r="GL34" s="85"/>
      <c r="GM34" s="85"/>
      <c r="GN34" s="85"/>
      <c r="GO34" s="85"/>
      <c r="GP34" s="85"/>
      <c r="GQ34" s="85"/>
      <c r="GR34" s="85"/>
      <c r="GS34" s="85"/>
      <c r="GT34" s="85"/>
      <c r="GU34" s="85"/>
      <c r="GV34" s="85"/>
      <c r="GW34" s="85"/>
      <c r="GX34" s="85"/>
      <c r="GY34" s="85"/>
      <c r="GZ34" s="85"/>
      <c r="HA34" s="85"/>
      <c r="HB34" s="85"/>
      <c r="HC34" s="85"/>
      <c r="HD34" s="85"/>
      <c r="HE34" s="85"/>
      <c r="HF34" s="85"/>
      <c r="HG34" s="85"/>
      <c r="HH34" s="85"/>
      <c r="HI34" s="85"/>
      <c r="HJ34" s="85"/>
      <c r="HK34" s="85"/>
      <c r="HL34" s="85"/>
      <c r="HM34" s="85"/>
      <c r="HN34" s="85"/>
      <c r="HO34" s="85"/>
      <c r="HP34" s="85"/>
      <c r="HQ34" s="85"/>
      <c r="HR34" s="85"/>
      <c r="HS34" s="85"/>
      <c r="HT34" s="85"/>
      <c r="HU34" s="85"/>
      <c r="HV34" s="85"/>
      <c r="HW34" s="85"/>
      <c r="HX34" s="85"/>
      <c r="HY34" s="85"/>
      <c r="HZ34" s="85"/>
      <c r="IA34" s="85"/>
      <c r="IB34" s="85"/>
      <c r="IC34" s="85"/>
      <c r="ID34" s="85"/>
      <c r="IE34" s="85"/>
      <c r="IF34" s="85"/>
      <c r="IG34" s="85"/>
      <c r="IH34" s="85"/>
      <c r="II34" s="85"/>
      <c r="IJ34" s="85"/>
      <c r="IK34" s="85"/>
      <c r="IL34" s="85"/>
      <c r="IM34" s="85"/>
      <c r="IN34" s="85"/>
      <c r="IO34" s="85"/>
      <c r="IP34" s="85"/>
      <c r="IQ34" s="85"/>
      <c r="IR34" s="85"/>
      <c r="IS34" s="85"/>
      <c r="IT34" s="85"/>
      <c r="IU34" s="85"/>
      <c r="IV34" s="85"/>
    </row>
    <row r="35" spans="1:256" ht="44.25" customHeight="1" x14ac:dyDescent="0.3">
      <c r="A35" s="30" t="s">
        <v>310</v>
      </c>
      <c r="B35" s="93"/>
      <c r="C35" s="271"/>
      <c r="D35" s="93"/>
      <c r="E35" s="93"/>
      <c r="F35" s="11"/>
      <c r="G35" s="11"/>
      <c r="H35" s="77"/>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c r="CM35" s="162"/>
      <c r="CN35" s="162"/>
      <c r="CO35" s="162"/>
      <c r="CP35" s="162"/>
      <c r="CQ35" s="162"/>
      <c r="CR35" s="162"/>
      <c r="CS35" s="162"/>
      <c r="CT35" s="162"/>
      <c r="CU35" s="162"/>
      <c r="CV35" s="162"/>
      <c r="CW35" s="162"/>
      <c r="CX35" s="162"/>
      <c r="CY35" s="162"/>
      <c r="CZ35" s="162"/>
      <c r="DA35" s="162"/>
      <c r="DB35" s="162"/>
      <c r="DC35" s="162"/>
      <c r="DD35" s="162"/>
      <c r="DE35" s="162"/>
      <c r="DF35" s="162"/>
      <c r="DG35" s="162"/>
      <c r="DH35" s="162"/>
      <c r="DI35" s="162"/>
      <c r="DJ35" s="162"/>
      <c r="DK35" s="162"/>
      <c r="DL35" s="162"/>
      <c r="DM35" s="162"/>
      <c r="DN35" s="162"/>
      <c r="DO35" s="162"/>
      <c r="DP35" s="162"/>
      <c r="DQ35" s="162"/>
      <c r="DR35" s="162"/>
      <c r="DS35" s="162"/>
      <c r="DT35" s="162"/>
      <c r="DU35" s="162"/>
      <c r="DV35" s="162"/>
      <c r="DW35" s="162"/>
      <c r="DX35" s="162"/>
      <c r="DY35" s="162"/>
      <c r="DZ35" s="162"/>
      <c r="EA35" s="162"/>
      <c r="EB35" s="162"/>
      <c r="EC35" s="162"/>
      <c r="ED35" s="162"/>
      <c r="EE35" s="162"/>
      <c r="EF35" s="162"/>
      <c r="EG35" s="162"/>
      <c r="EH35" s="162"/>
      <c r="EI35" s="162"/>
      <c r="EJ35" s="162"/>
      <c r="EK35" s="162"/>
      <c r="EL35" s="162"/>
      <c r="EM35" s="162"/>
      <c r="EN35" s="162"/>
      <c r="EO35" s="162"/>
      <c r="EP35" s="162"/>
      <c r="EQ35" s="162"/>
      <c r="ER35" s="162"/>
      <c r="ES35" s="162"/>
      <c r="ET35" s="162"/>
      <c r="EU35" s="162"/>
      <c r="EV35" s="162"/>
      <c r="EW35" s="162"/>
      <c r="EX35" s="162"/>
      <c r="EY35" s="162"/>
      <c r="EZ35" s="162"/>
      <c r="FA35" s="162"/>
      <c r="FB35" s="162"/>
      <c r="FC35" s="162"/>
      <c r="FD35" s="162"/>
      <c r="FE35" s="162"/>
      <c r="FF35" s="162"/>
      <c r="FG35" s="162"/>
      <c r="FH35" s="162"/>
      <c r="FI35" s="162"/>
      <c r="FJ35" s="162"/>
      <c r="FK35" s="162"/>
      <c r="FL35" s="162"/>
      <c r="FM35" s="162"/>
      <c r="FN35" s="162"/>
      <c r="FO35" s="162"/>
      <c r="FP35" s="162"/>
      <c r="FQ35" s="162"/>
      <c r="FR35" s="162"/>
      <c r="FS35" s="162"/>
      <c r="FT35" s="162"/>
      <c r="FU35" s="162"/>
      <c r="FV35" s="162"/>
      <c r="FW35" s="162"/>
      <c r="FX35" s="162"/>
      <c r="FY35" s="162"/>
      <c r="FZ35" s="162"/>
      <c r="GA35" s="162"/>
      <c r="GB35" s="162"/>
      <c r="GC35" s="162"/>
      <c r="GD35" s="162"/>
      <c r="GE35" s="162"/>
      <c r="GF35" s="162"/>
      <c r="GG35" s="162"/>
      <c r="GH35" s="162"/>
      <c r="GI35" s="162"/>
      <c r="GJ35" s="162"/>
      <c r="GK35" s="162"/>
      <c r="GL35" s="162"/>
      <c r="GM35" s="162"/>
      <c r="GN35" s="162"/>
      <c r="GO35" s="162"/>
      <c r="GP35" s="162"/>
      <c r="GQ35" s="162"/>
      <c r="GR35" s="162"/>
      <c r="GS35" s="162"/>
      <c r="GT35" s="162"/>
      <c r="GU35" s="162"/>
      <c r="GV35" s="162"/>
      <c r="GW35" s="162"/>
      <c r="GX35" s="162"/>
      <c r="GY35" s="162"/>
      <c r="GZ35" s="162"/>
      <c r="HA35" s="162"/>
      <c r="HB35" s="162"/>
      <c r="HC35" s="162"/>
      <c r="HD35" s="162"/>
      <c r="HE35" s="162"/>
      <c r="HF35" s="162"/>
      <c r="HG35" s="162"/>
      <c r="HH35" s="162"/>
      <c r="HI35" s="162"/>
      <c r="HJ35" s="162"/>
      <c r="HK35" s="162"/>
      <c r="HL35" s="162"/>
      <c r="HM35" s="162"/>
      <c r="HN35" s="162"/>
      <c r="HO35" s="162"/>
      <c r="HP35" s="162"/>
      <c r="HQ35" s="162"/>
      <c r="HR35" s="162"/>
      <c r="HS35" s="162"/>
      <c r="HT35" s="162"/>
      <c r="HU35" s="162"/>
      <c r="HV35" s="162"/>
      <c r="HW35" s="162"/>
      <c r="HX35" s="162"/>
      <c r="HY35" s="162"/>
      <c r="HZ35" s="162"/>
      <c r="IA35" s="162"/>
      <c r="IB35" s="162"/>
      <c r="IC35" s="162"/>
      <c r="ID35" s="162"/>
      <c r="IE35" s="162"/>
      <c r="IF35" s="162"/>
      <c r="IG35" s="162"/>
      <c r="IH35" s="162"/>
      <c r="II35" s="162"/>
      <c r="IJ35" s="162"/>
      <c r="IK35" s="162"/>
      <c r="IL35" s="162"/>
      <c r="IM35" s="162"/>
      <c r="IN35" s="162"/>
      <c r="IO35" s="162"/>
      <c r="IP35" s="162"/>
      <c r="IQ35" s="162"/>
      <c r="IR35" s="162"/>
      <c r="IS35" s="162"/>
      <c r="IT35" s="162"/>
      <c r="IU35" s="162"/>
      <c r="IV35" s="162"/>
    </row>
    <row r="36" spans="1:256" ht="33" customHeight="1" x14ac:dyDescent="0.3">
      <c r="A36" s="30" t="s">
        <v>311</v>
      </c>
      <c r="B36" s="31"/>
      <c r="C36" s="50">
        <v>7003.8</v>
      </c>
      <c r="D36" s="50">
        <v>7426</v>
      </c>
      <c r="E36" s="746">
        <v>7872</v>
      </c>
      <c r="F36" s="746">
        <v>8187</v>
      </c>
      <c r="G36" s="746">
        <v>8514</v>
      </c>
      <c r="H36" s="77"/>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162"/>
      <c r="CA36" s="162"/>
      <c r="CB36" s="162"/>
      <c r="CC36" s="162"/>
      <c r="CD36" s="162"/>
      <c r="CE36" s="162"/>
      <c r="CF36" s="162"/>
      <c r="CG36" s="162"/>
      <c r="CH36" s="162"/>
      <c r="CI36" s="162"/>
      <c r="CJ36" s="162"/>
      <c r="CK36" s="162"/>
      <c r="CL36" s="162"/>
      <c r="CM36" s="162"/>
      <c r="CN36" s="162"/>
      <c r="CO36" s="162"/>
      <c r="CP36" s="162"/>
      <c r="CQ36" s="162"/>
      <c r="CR36" s="162"/>
      <c r="CS36" s="162"/>
      <c r="CT36" s="162"/>
      <c r="CU36" s="162"/>
      <c r="CV36" s="162"/>
      <c r="CW36" s="162"/>
      <c r="CX36" s="162"/>
      <c r="CY36" s="162"/>
      <c r="CZ36" s="162"/>
      <c r="DA36" s="162"/>
      <c r="DB36" s="162"/>
      <c r="DC36" s="162"/>
      <c r="DD36" s="162"/>
      <c r="DE36" s="162"/>
      <c r="DF36" s="162"/>
      <c r="DG36" s="162"/>
      <c r="DH36" s="162"/>
      <c r="DI36" s="162"/>
      <c r="DJ36" s="162"/>
      <c r="DK36" s="162"/>
      <c r="DL36" s="162"/>
      <c r="DM36" s="162"/>
      <c r="DN36" s="162"/>
      <c r="DO36" s="162"/>
      <c r="DP36" s="162"/>
      <c r="DQ36" s="162"/>
      <c r="DR36" s="162"/>
      <c r="DS36" s="162"/>
      <c r="DT36" s="162"/>
      <c r="DU36" s="162"/>
      <c r="DV36" s="162"/>
      <c r="DW36" s="162"/>
      <c r="DX36" s="162"/>
      <c r="DY36" s="162"/>
      <c r="DZ36" s="162"/>
      <c r="EA36" s="162"/>
      <c r="EB36" s="162"/>
      <c r="EC36" s="162"/>
      <c r="ED36" s="162"/>
      <c r="EE36" s="162"/>
      <c r="EF36" s="162"/>
      <c r="EG36" s="162"/>
      <c r="EH36" s="162"/>
      <c r="EI36" s="162"/>
      <c r="EJ36" s="162"/>
      <c r="EK36" s="162"/>
      <c r="EL36" s="162"/>
      <c r="EM36" s="162"/>
      <c r="EN36" s="162"/>
      <c r="EO36" s="162"/>
      <c r="EP36" s="162"/>
      <c r="EQ36" s="162"/>
      <c r="ER36" s="162"/>
      <c r="ES36" s="162"/>
      <c r="ET36" s="162"/>
      <c r="EU36" s="162"/>
      <c r="EV36" s="162"/>
      <c r="EW36" s="162"/>
      <c r="EX36" s="162"/>
      <c r="EY36" s="162"/>
      <c r="EZ36" s="162"/>
      <c r="FA36" s="162"/>
      <c r="FB36" s="162"/>
      <c r="FC36" s="162"/>
      <c r="FD36" s="162"/>
      <c r="FE36" s="162"/>
      <c r="FF36" s="162"/>
      <c r="FG36" s="162"/>
      <c r="FH36" s="162"/>
      <c r="FI36" s="162"/>
      <c r="FJ36" s="162"/>
      <c r="FK36" s="162"/>
      <c r="FL36" s="162"/>
      <c r="FM36" s="162"/>
      <c r="FN36" s="162"/>
      <c r="FO36" s="162"/>
      <c r="FP36" s="162"/>
      <c r="FQ36" s="162"/>
      <c r="FR36" s="162"/>
      <c r="FS36" s="162"/>
      <c r="FT36" s="162"/>
      <c r="FU36" s="162"/>
      <c r="FV36" s="162"/>
      <c r="FW36" s="162"/>
      <c r="FX36" s="162"/>
      <c r="FY36" s="162"/>
      <c r="FZ36" s="162"/>
      <c r="GA36" s="162"/>
      <c r="GB36" s="162"/>
      <c r="GC36" s="162"/>
      <c r="GD36" s="162"/>
      <c r="GE36" s="162"/>
      <c r="GF36" s="162"/>
      <c r="GG36" s="162"/>
      <c r="GH36" s="162"/>
      <c r="GI36" s="162"/>
      <c r="GJ36" s="162"/>
      <c r="GK36" s="162"/>
      <c r="GL36" s="162"/>
      <c r="GM36" s="162"/>
      <c r="GN36" s="162"/>
      <c r="GO36" s="162"/>
      <c r="GP36" s="162"/>
      <c r="GQ36" s="162"/>
      <c r="GR36" s="162"/>
      <c r="GS36" s="162"/>
      <c r="GT36" s="162"/>
      <c r="GU36" s="162"/>
      <c r="GV36" s="162"/>
      <c r="GW36" s="162"/>
      <c r="GX36" s="162"/>
      <c r="GY36" s="162"/>
      <c r="GZ36" s="162"/>
      <c r="HA36" s="162"/>
      <c r="HB36" s="162"/>
      <c r="HC36" s="162"/>
      <c r="HD36" s="162"/>
      <c r="HE36" s="162"/>
      <c r="HF36" s="162"/>
      <c r="HG36" s="162"/>
      <c r="HH36" s="162"/>
      <c r="HI36" s="162"/>
      <c r="HJ36" s="162"/>
      <c r="HK36" s="162"/>
      <c r="HL36" s="162"/>
      <c r="HM36" s="162"/>
      <c r="HN36" s="162"/>
      <c r="HO36" s="162"/>
      <c r="HP36" s="162"/>
      <c r="HQ36" s="162"/>
      <c r="HR36" s="162"/>
      <c r="HS36" s="162"/>
      <c r="HT36" s="162"/>
      <c r="HU36" s="162"/>
      <c r="HV36" s="162"/>
      <c r="HW36" s="162"/>
      <c r="HX36" s="162"/>
      <c r="HY36" s="162"/>
      <c r="HZ36" s="162"/>
      <c r="IA36" s="162"/>
      <c r="IB36" s="162"/>
      <c r="IC36" s="162"/>
      <c r="ID36" s="162"/>
      <c r="IE36" s="162"/>
      <c r="IF36" s="162"/>
      <c r="IG36" s="162"/>
      <c r="IH36" s="162"/>
      <c r="II36" s="162"/>
      <c r="IJ36" s="162"/>
      <c r="IK36" s="162"/>
      <c r="IL36" s="162"/>
      <c r="IM36" s="162"/>
      <c r="IN36" s="162"/>
      <c r="IO36" s="162"/>
      <c r="IP36" s="162"/>
      <c r="IQ36" s="162"/>
      <c r="IR36" s="162"/>
      <c r="IS36" s="162"/>
      <c r="IT36" s="162"/>
      <c r="IU36" s="162"/>
      <c r="IV36" s="162"/>
    </row>
    <row r="37" spans="1:256" ht="38.25" customHeight="1" x14ac:dyDescent="0.3">
      <c r="A37" s="32" t="s">
        <v>212</v>
      </c>
      <c r="B37" s="33" t="s">
        <v>91</v>
      </c>
      <c r="C37" s="273">
        <f>D35+C36</f>
        <v>7003.8</v>
      </c>
      <c r="D37" s="273">
        <f>E35+D36</f>
        <v>7426</v>
      </c>
      <c r="E37" s="273">
        <f>F35+E36</f>
        <v>7872</v>
      </c>
      <c r="F37" s="273">
        <f>G35+F36</f>
        <v>8187</v>
      </c>
      <c r="G37" s="273">
        <f>H35+G36</f>
        <v>8514</v>
      </c>
      <c r="H37" s="274"/>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c r="BF37" s="275"/>
      <c r="BG37" s="275"/>
      <c r="BH37" s="275"/>
      <c r="BI37" s="275"/>
      <c r="BJ37" s="275"/>
      <c r="BK37" s="275"/>
      <c r="BL37" s="275"/>
      <c r="BM37" s="275"/>
      <c r="BN37" s="275"/>
      <c r="BO37" s="275"/>
      <c r="BP37" s="275"/>
      <c r="BQ37" s="275"/>
      <c r="BR37" s="275"/>
      <c r="BS37" s="275"/>
      <c r="BT37" s="275"/>
      <c r="BU37" s="275"/>
      <c r="BV37" s="275"/>
      <c r="BW37" s="275"/>
      <c r="BX37" s="275"/>
      <c r="BY37" s="275"/>
      <c r="BZ37" s="275"/>
      <c r="CA37" s="275"/>
      <c r="CB37" s="275"/>
      <c r="CC37" s="275"/>
      <c r="CD37" s="275"/>
      <c r="CE37" s="275"/>
      <c r="CF37" s="275"/>
      <c r="CG37" s="275"/>
      <c r="CH37" s="275"/>
      <c r="CI37" s="275"/>
      <c r="CJ37" s="275"/>
      <c r="CK37" s="275"/>
      <c r="CL37" s="275"/>
      <c r="CM37" s="275"/>
      <c r="CN37" s="275"/>
      <c r="CO37" s="275"/>
      <c r="CP37" s="275"/>
      <c r="CQ37" s="275"/>
      <c r="CR37" s="275"/>
      <c r="CS37" s="275"/>
      <c r="CT37" s="275"/>
      <c r="CU37" s="275"/>
      <c r="CV37" s="275"/>
      <c r="CW37" s="275"/>
      <c r="CX37" s="275"/>
      <c r="CY37" s="275"/>
      <c r="CZ37" s="275"/>
      <c r="DA37" s="275"/>
      <c r="DB37" s="275"/>
      <c r="DC37" s="275"/>
      <c r="DD37" s="275"/>
      <c r="DE37" s="275"/>
      <c r="DF37" s="275"/>
      <c r="DG37" s="275"/>
      <c r="DH37" s="275"/>
      <c r="DI37" s="275"/>
      <c r="DJ37" s="275"/>
      <c r="DK37" s="275"/>
      <c r="DL37" s="275"/>
      <c r="DM37" s="275"/>
      <c r="DN37" s="275"/>
      <c r="DO37" s="275"/>
      <c r="DP37" s="275"/>
      <c r="DQ37" s="275"/>
      <c r="DR37" s="275"/>
      <c r="DS37" s="275"/>
      <c r="DT37" s="275"/>
      <c r="DU37" s="275"/>
      <c r="DV37" s="275"/>
      <c r="DW37" s="275"/>
      <c r="DX37" s="275"/>
      <c r="DY37" s="275"/>
      <c r="DZ37" s="275"/>
      <c r="EA37" s="275"/>
      <c r="EB37" s="275"/>
      <c r="EC37" s="275"/>
      <c r="ED37" s="275"/>
      <c r="EE37" s="275"/>
      <c r="EF37" s="275"/>
      <c r="EG37" s="275"/>
      <c r="EH37" s="275"/>
      <c r="EI37" s="275"/>
      <c r="EJ37" s="275"/>
      <c r="EK37" s="275"/>
      <c r="EL37" s="275"/>
      <c r="EM37" s="275"/>
      <c r="EN37" s="275"/>
      <c r="EO37" s="275"/>
      <c r="EP37" s="275"/>
      <c r="EQ37" s="275"/>
      <c r="ER37" s="275"/>
      <c r="ES37" s="275"/>
      <c r="ET37" s="275"/>
      <c r="EU37" s="275"/>
      <c r="EV37" s="275"/>
      <c r="EW37" s="275"/>
      <c r="EX37" s="275"/>
      <c r="EY37" s="275"/>
      <c r="EZ37" s="275"/>
      <c r="FA37" s="275"/>
      <c r="FB37" s="275"/>
      <c r="FC37" s="275"/>
      <c r="FD37" s="275"/>
      <c r="FE37" s="275"/>
      <c r="FF37" s="275"/>
      <c r="FG37" s="275"/>
      <c r="FH37" s="275"/>
      <c r="FI37" s="275"/>
      <c r="FJ37" s="275"/>
      <c r="FK37" s="275"/>
      <c r="FL37" s="275"/>
      <c r="FM37" s="275"/>
      <c r="FN37" s="275"/>
      <c r="FO37" s="275"/>
      <c r="FP37" s="275"/>
      <c r="FQ37" s="275"/>
      <c r="FR37" s="275"/>
      <c r="FS37" s="275"/>
      <c r="FT37" s="275"/>
      <c r="FU37" s="275"/>
      <c r="FV37" s="275"/>
      <c r="FW37" s="275"/>
      <c r="FX37" s="275"/>
      <c r="FY37" s="275"/>
      <c r="FZ37" s="275"/>
      <c r="GA37" s="275"/>
      <c r="GB37" s="275"/>
      <c r="GC37" s="275"/>
      <c r="GD37" s="275"/>
      <c r="GE37" s="275"/>
      <c r="GF37" s="275"/>
      <c r="GG37" s="275"/>
      <c r="GH37" s="275"/>
      <c r="GI37" s="275"/>
      <c r="GJ37" s="275"/>
      <c r="GK37" s="275"/>
      <c r="GL37" s="275"/>
      <c r="GM37" s="275"/>
      <c r="GN37" s="275"/>
      <c r="GO37" s="275"/>
      <c r="GP37" s="275"/>
      <c r="GQ37" s="275"/>
      <c r="GR37" s="275"/>
      <c r="GS37" s="275"/>
      <c r="GT37" s="275"/>
      <c r="GU37" s="275"/>
      <c r="GV37" s="275"/>
      <c r="GW37" s="275"/>
      <c r="GX37" s="275"/>
      <c r="GY37" s="275"/>
      <c r="GZ37" s="275"/>
      <c r="HA37" s="275"/>
      <c r="HB37" s="275"/>
      <c r="HC37" s="275"/>
      <c r="HD37" s="275"/>
      <c r="HE37" s="275"/>
      <c r="HF37" s="275"/>
      <c r="HG37" s="275"/>
      <c r="HH37" s="275"/>
      <c r="HI37" s="275"/>
      <c r="HJ37" s="275"/>
      <c r="HK37" s="275"/>
      <c r="HL37" s="275"/>
      <c r="HM37" s="275"/>
      <c r="HN37" s="275"/>
      <c r="HO37" s="275"/>
      <c r="HP37" s="275"/>
      <c r="HQ37" s="275"/>
      <c r="HR37" s="275"/>
      <c r="HS37" s="275"/>
      <c r="HT37" s="275"/>
      <c r="HU37" s="275"/>
      <c r="HV37" s="275"/>
      <c r="HW37" s="275"/>
      <c r="HX37" s="275"/>
      <c r="HY37" s="275"/>
      <c r="HZ37" s="275"/>
      <c r="IA37" s="275"/>
      <c r="IB37" s="275"/>
      <c r="IC37" s="275"/>
      <c r="ID37" s="275"/>
      <c r="IE37" s="275"/>
      <c r="IF37" s="275"/>
      <c r="IG37" s="275"/>
      <c r="IH37" s="275"/>
      <c r="II37" s="275"/>
      <c r="IJ37" s="275"/>
      <c r="IK37" s="275"/>
      <c r="IL37" s="275"/>
      <c r="IM37" s="275"/>
      <c r="IN37" s="275"/>
      <c r="IO37" s="275"/>
      <c r="IP37" s="275"/>
      <c r="IQ37" s="275"/>
      <c r="IR37" s="275"/>
      <c r="IS37" s="275"/>
      <c r="IT37" s="275"/>
      <c r="IU37" s="275"/>
      <c r="IV37" s="275"/>
    </row>
    <row r="38" spans="1:256" ht="52.95" customHeight="1" x14ac:dyDescent="0.3">
      <c r="A38" s="554" t="s">
        <v>193</v>
      </c>
      <c r="B38" s="554"/>
      <c r="C38" s="554"/>
      <c r="D38" s="554"/>
      <c r="E38" s="554"/>
      <c r="F38" s="554"/>
      <c r="G38" s="554"/>
      <c r="H38" s="554"/>
      <c r="I38" s="74"/>
      <c r="J38" s="99"/>
      <c r="K38" s="99"/>
      <c r="L38" s="99"/>
      <c r="M38" s="99"/>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72"/>
      <c r="ED38" s="72"/>
      <c r="EE38" s="72"/>
      <c r="EF38" s="72"/>
      <c r="EG38" s="72"/>
      <c r="EH38" s="72"/>
      <c r="EI38" s="72"/>
      <c r="EJ38" s="72"/>
      <c r="EK38" s="72"/>
      <c r="EL38" s="72"/>
      <c r="EM38" s="72"/>
      <c r="EN38" s="72"/>
      <c r="EO38" s="72"/>
      <c r="EP38" s="72"/>
      <c r="EQ38" s="72"/>
      <c r="ER38" s="72"/>
      <c r="ES38" s="72"/>
      <c r="ET38" s="72"/>
      <c r="EU38" s="72"/>
      <c r="EV38" s="72"/>
      <c r="EW38" s="72"/>
      <c r="EX38" s="72"/>
      <c r="EY38" s="72"/>
      <c r="EZ38" s="72"/>
      <c r="FA38" s="72"/>
      <c r="FB38" s="72"/>
      <c r="FC38" s="72"/>
      <c r="FD38" s="72"/>
      <c r="FE38" s="72"/>
      <c r="FF38" s="72"/>
      <c r="FG38" s="72"/>
      <c r="FH38" s="72"/>
      <c r="FI38" s="72"/>
      <c r="FJ38" s="72"/>
      <c r="FK38" s="72"/>
      <c r="FL38" s="72"/>
      <c r="FM38" s="72"/>
      <c r="FN38" s="72"/>
      <c r="FO38" s="72"/>
      <c r="FP38" s="72"/>
      <c r="FQ38" s="72"/>
      <c r="FR38" s="72"/>
      <c r="FS38" s="72"/>
      <c r="FT38" s="72"/>
      <c r="FU38" s="72"/>
      <c r="FV38" s="72"/>
      <c r="FW38" s="72"/>
      <c r="FX38" s="72"/>
      <c r="FY38" s="72"/>
      <c r="FZ38" s="72"/>
      <c r="GA38" s="72"/>
      <c r="GB38" s="72"/>
      <c r="GC38" s="72"/>
      <c r="GD38" s="72"/>
      <c r="GE38" s="72"/>
      <c r="GF38" s="72"/>
      <c r="GG38" s="72"/>
      <c r="GH38" s="72"/>
      <c r="GI38" s="72"/>
      <c r="GJ38" s="72"/>
      <c r="GK38" s="72"/>
      <c r="GL38" s="72"/>
      <c r="GM38" s="72"/>
      <c r="GN38" s="72"/>
      <c r="GO38" s="72"/>
      <c r="GP38" s="72"/>
      <c r="GQ38" s="72"/>
      <c r="GR38" s="72"/>
      <c r="GS38" s="72"/>
      <c r="GT38" s="72"/>
      <c r="GU38" s="72"/>
      <c r="GV38" s="72"/>
      <c r="GW38" s="72"/>
      <c r="GX38" s="72"/>
      <c r="GY38" s="72"/>
      <c r="GZ38" s="72"/>
      <c r="HA38" s="72"/>
      <c r="HB38" s="72"/>
      <c r="HC38" s="72"/>
      <c r="HD38" s="72"/>
      <c r="HE38" s="72"/>
      <c r="HF38" s="72"/>
      <c r="HG38" s="72"/>
      <c r="HH38" s="72"/>
      <c r="HI38" s="72"/>
      <c r="HJ38" s="72"/>
      <c r="HK38" s="72"/>
      <c r="HL38" s="72"/>
      <c r="HM38" s="72"/>
      <c r="HN38" s="72"/>
      <c r="HO38" s="72"/>
      <c r="HP38" s="72"/>
      <c r="HQ38" s="72"/>
      <c r="HR38" s="72"/>
      <c r="HS38" s="72"/>
      <c r="HT38" s="72"/>
      <c r="HU38" s="72"/>
      <c r="HV38" s="72"/>
      <c r="HW38" s="72"/>
      <c r="HX38" s="72"/>
      <c r="HY38" s="72"/>
      <c r="HZ38" s="72"/>
      <c r="IA38" s="72"/>
      <c r="IB38" s="72"/>
      <c r="IC38" s="72"/>
      <c r="ID38" s="72"/>
      <c r="IE38" s="72"/>
      <c r="IF38" s="72"/>
      <c r="IG38" s="72"/>
      <c r="IH38" s="72"/>
      <c r="II38" s="72"/>
      <c r="IJ38" s="72"/>
      <c r="IK38" s="72"/>
      <c r="IL38" s="72"/>
      <c r="IM38" s="72"/>
      <c r="IN38" s="72"/>
      <c r="IO38" s="72"/>
      <c r="IP38" s="72"/>
      <c r="IQ38" s="72"/>
      <c r="IR38" s="72"/>
      <c r="IS38" s="72"/>
      <c r="IT38" s="72"/>
      <c r="IU38" s="72"/>
      <c r="IV38" s="72"/>
    </row>
    <row r="39" spans="1:256" ht="19.95" customHeight="1" x14ac:dyDescent="0.3">
      <c r="A39" s="84" t="s">
        <v>84</v>
      </c>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c r="FD39" s="85"/>
      <c r="FE39" s="85"/>
      <c r="FF39" s="85"/>
      <c r="FG39" s="85"/>
      <c r="FH39" s="85"/>
      <c r="FI39" s="85"/>
      <c r="FJ39" s="85"/>
      <c r="FK39" s="85"/>
      <c r="FL39" s="85"/>
      <c r="FM39" s="85"/>
      <c r="FN39" s="85"/>
      <c r="FO39" s="85"/>
      <c r="FP39" s="85"/>
      <c r="FQ39" s="85"/>
      <c r="FR39" s="85"/>
      <c r="FS39" s="85"/>
      <c r="FT39" s="85"/>
      <c r="FU39" s="85"/>
      <c r="FV39" s="85"/>
      <c r="FW39" s="85"/>
      <c r="FX39" s="85"/>
      <c r="FY39" s="85"/>
      <c r="FZ39" s="85"/>
      <c r="GA39" s="85"/>
      <c r="GB39" s="85"/>
      <c r="GC39" s="85"/>
      <c r="GD39" s="85"/>
      <c r="GE39" s="85"/>
      <c r="GF39" s="85"/>
      <c r="GG39" s="85"/>
      <c r="GH39" s="85"/>
      <c r="GI39" s="85"/>
      <c r="GJ39" s="85"/>
      <c r="GK39" s="85"/>
      <c r="GL39" s="85"/>
      <c r="GM39" s="85"/>
      <c r="GN39" s="85"/>
      <c r="GO39" s="85"/>
      <c r="GP39" s="85"/>
      <c r="GQ39" s="85"/>
      <c r="GR39" s="85"/>
      <c r="GS39" s="85"/>
      <c r="GT39" s="85"/>
      <c r="GU39" s="85"/>
      <c r="GV39" s="85"/>
      <c r="GW39" s="85"/>
      <c r="GX39" s="85"/>
      <c r="GY39" s="85"/>
      <c r="GZ39" s="85"/>
      <c r="HA39" s="85"/>
      <c r="HB39" s="85"/>
      <c r="HC39" s="85"/>
      <c r="HD39" s="85"/>
      <c r="HE39" s="85"/>
      <c r="HF39" s="85"/>
      <c r="HG39" s="85"/>
      <c r="HH39" s="85"/>
      <c r="HI39" s="85"/>
      <c r="HJ39" s="85"/>
      <c r="HK39" s="85"/>
      <c r="HL39" s="85"/>
      <c r="HM39" s="85"/>
      <c r="HN39" s="85"/>
      <c r="HO39" s="85"/>
      <c r="HP39" s="85"/>
      <c r="HQ39" s="85"/>
      <c r="HR39" s="85"/>
      <c r="HS39" s="85"/>
      <c r="HT39" s="85"/>
      <c r="HU39" s="85"/>
      <c r="HV39" s="85"/>
      <c r="HW39" s="85"/>
      <c r="HX39" s="85"/>
      <c r="HY39" s="85"/>
      <c r="HZ39" s="85"/>
      <c r="IA39" s="85"/>
      <c r="IB39" s="85"/>
      <c r="IC39" s="85"/>
      <c r="ID39" s="85"/>
      <c r="IE39" s="85"/>
      <c r="IF39" s="85"/>
      <c r="IG39" s="85"/>
      <c r="IH39" s="85"/>
      <c r="II39" s="85"/>
      <c r="IJ39" s="85"/>
      <c r="IK39" s="85"/>
      <c r="IL39" s="85"/>
      <c r="IM39" s="85"/>
      <c r="IN39" s="85"/>
      <c r="IO39" s="85"/>
      <c r="IP39" s="85"/>
      <c r="IQ39" s="85"/>
      <c r="IR39" s="85"/>
      <c r="IS39" s="85"/>
      <c r="IT39" s="85"/>
      <c r="IU39" s="85"/>
      <c r="IV39" s="85"/>
    </row>
    <row r="40" spans="1:256" ht="40.5" customHeight="1" x14ac:dyDescent="0.3">
      <c r="A40" s="622" t="s">
        <v>298</v>
      </c>
      <c r="B40" s="622"/>
      <c r="C40" s="622"/>
      <c r="D40" s="622"/>
      <c r="E40" s="622"/>
      <c r="F40" s="622"/>
      <c r="G40" s="622"/>
      <c r="H40" s="265"/>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66"/>
      <c r="AO40" s="266"/>
      <c r="AP40" s="266"/>
      <c r="AQ40" s="266"/>
      <c r="AR40" s="266"/>
      <c r="AS40" s="266"/>
      <c r="AT40" s="266"/>
      <c r="AU40" s="266"/>
      <c r="AV40" s="266"/>
      <c r="AW40" s="266"/>
      <c r="AX40" s="266"/>
      <c r="AY40" s="266"/>
      <c r="AZ40" s="266"/>
      <c r="BA40" s="266"/>
      <c r="BB40" s="266"/>
      <c r="BC40" s="266"/>
      <c r="BD40" s="266"/>
      <c r="BE40" s="266"/>
      <c r="BF40" s="266"/>
      <c r="BG40" s="266"/>
      <c r="BH40" s="266"/>
      <c r="BI40" s="266"/>
      <c r="BJ40" s="266"/>
      <c r="BK40" s="266"/>
      <c r="BL40" s="266"/>
      <c r="BM40" s="266"/>
      <c r="BN40" s="266"/>
      <c r="BO40" s="266"/>
      <c r="BP40" s="266"/>
      <c r="BQ40" s="266"/>
      <c r="BR40" s="266"/>
      <c r="BS40" s="266"/>
      <c r="BT40" s="266"/>
      <c r="BU40" s="266"/>
      <c r="BV40" s="266"/>
      <c r="BW40" s="266"/>
      <c r="BX40" s="266"/>
      <c r="BY40" s="266"/>
      <c r="BZ40" s="266"/>
      <c r="CA40" s="266"/>
      <c r="CB40" s="266"/>
      <c r="CC40" s="266"/>
      <c r="CD40" s="266"/>
      <c r="CE40" s="266"/>
      <c r="CF40" s="266"/>
      <c r="CG40" s="266"/>
      <c r="CH40" s="266"/>
      <c r="CI40" s="266"/>
      <c r="CJ40" s="266"/>
      <c r="CK40" s="266"/>
      <c r="CL40" s="266"/>
      <c r="CM40" s="266"/>
      <c r="CN40" s="266"/>
      <c r="CO40" s="266"/>
      <c r="CP40" s="266"/>
      <c r="CQ40" s="266"/>
      <c r="CR40" s="266"/>
      <c r="CS40" s="266"/>
      <c r="CT40" s="266"/>
      <c r="CU40" s="266"/>
      <c r="CV40" s="266"/>
      <c r="CW40" s="266"/>
      <c r="CX40" s="266"/>
      <c r="CY40" s="266"/>
      <c r="CZ40" s="266"/>
      <c r="DA40" s="266"/>
      <c r="DB40" s="266"/>
      <c r="DC40" s="266"/>
      <c r="DD40" s="266"/>
      <c r="DE40" s="266"/>
      <c r="DF40" s="266"/>
      <c r="DG40" s="266"/>
      <c r="DH40" s="266"/>
      <c r="DI40" s="266"/>
      <c r="DJ40" s="266"/>
      <c r="DK40" s="266"/>
      <c r="DL40" s="266"/>
      <c r="DM40" s="266"/>
      <c r="DN40" s="266"/>
      <c r="DO40" s="266"/>
      <c r="DP40" s="266"/>
      <c r="DQ40" s="266"/>
      <c r="DR40" s="266"/>
      <c r="DS40" s="266"/>
      <c r="DT40" s="266"/>
      <c r="DU40" s="266"/>
      <c r="DV40" s="266"/>
      <c r="DW40" s="266"/>
      <c r="DX40" s="266"/>
      <c r="DY40" s="266"/>
      <c r="DZ40" s="266"/>
      <c r="EA40" s="266"/>
      <c r="EB40" s="266"/>
      <c r="EC40" s="266"/>
      <c r="ED40" s="266"/>
      <c r="EE40" s="266"/>
      <c r="EF40" s="266"/>
      <c r="EG40" s="266"/>
      <c r="EH40" s="266"/>
      <c r="EI40" s="266"/>
      <c r="EJ40" s="266"/>
      <c r="EK40" s="266"/>
      <c r="EL40" s="266"/>
      <c r="EM40" s="266"/>
      <c r="EN40" s="266"/>
      <c r="EO40" s="266"/>
      <c r="EP40" s="266"/>
      <c r="EQ40" s="266"/>
      <c r="ER40" s="266"/>
      <c r="ES40" s="266"/>
      <c r="ET40" s="266"/>
      <c r="EU40" s="266"/>
      <c r="EV40" s="266"/>
      <c r="EW40" s="266"/>
      <c r="EX40" s="266"/>
      <c r="EY40" s="266"/>
      <c r="EZ40" s="266"/>
      <c r="FA40" s="266"/>
      <c r="FB40" s="266"/>
      <c r="FC40" s="266"/>
      <c r="FD40" s="266"/>
      <c r="FE40" s="266"/>
      <c r="FF40" s="266"/>
      <c r="FG40" s="266"/>
      <c r="FH40" s="266"/>
      <c r="FI40" s="266"/>
      <c r="FJ40" s="266"/>
      <c r="FK40" s="266"/>
      <c r="FL40" s="266"/>
      <c r="FM40" s="266"/>
      <c r="FN40" s="266"/>
      <c r="FO40" s="266"/>
      <c r="FP40" s="266"/>
      <c r="FQ40" s="266"/>
      <c r="FR40" s="266"/>
      <c r="FS40" s="266"/>
      <c r="FT40" s="266"/>
      <c r="FU40" s="266"/>
      <c r="FV40" s="266"/>
      <c r="FW40" s="266"/>
      <c r="FX40" s="266"/>
      <c r="FY40" s="266"/>
      <c r="FZ40" s="266"/>
      <c r="GA40" s="266"/>
      <c r="GB40" s="266"/>
      <c r="GC40" s="266"/>
      <c r="GD40" s="266"/>
      <c r="GE40" s="266"/>
      <c r="GF40" s="266"/>
      <c r="GG40" s="266"/>
      <c r="GH40" s="266"/>
      <c r="GI40" s="266"/>
      <c r="GJ40" s="266"/>
      <c r="GK40" s="266"/>
      <c r="GL40" s="266"/>
      <c r="GM40" s="266"/>
      <c r="GN40" s="266"/>
      <c r="GO40" s="266"/>
      <c r="GP40" s="266"/>
      <c r="GQ40" s="266"/>
      <c r="GR40" s="266"/>
      <c r="GS40" s="266"/>
      <c r="GT40" s="266"/>
      <c r="GU40" s="266"/>
      <c r="GV40" s="266"/>
      <c r="GW40" s="266"/>
      <c r="GX40" s="266"/>
      <c r="GY40" s="266"/>
      <c r="GZ40" s="266"/>
      <c r="HA40" s="266"/>
      <c r="HB40" s="266"/>
      <c r="HC40" s="266"/>
      <c r="HD40" s="266"/>
      <c r="HE40" s="266"/>
      <c r="HF40" s="266"/>
      <c r="HG40" s="266"/>
      <c r="HH40" s="266"/>
      <c r="HI40" s="266"/>
      <c r="HJ40" s="266"/>
      <c r="HK40" s="266"/>
      <c r="HL40" s="266"/>
      <c r="HM40" s="266"/>
      <c r="HN40" s="266"/>
      <c r="HO40" s="266"/>
      <c r="HP40" s="266"/>
      <c r="HQ40" s="266"/>
      <c r="HR40" s="266"/>
      <c r="HS40" s="266"/>
      <c r="HT40" s="266"/>
      <c r="HU40" s="266"/>
      <c r="HV40" s="266"/>
      <c r="HW40" s="266"/>
      <c r="HX40" s="266"/>
      <c r="HY40" s="266"/>
      <c r="HZ40" s="266"/>
      <c r="IA40" s="266"/>
      <c r="IB40" s="266"/>
      <c r="IC40" s="266"/>
      <c r="ID40" s="266"/>
      <c r="IE40" s="266"/>
      <c r="IF40" s="266"/>
      <c r="IG40" s="266"/>
      <c r="IH40" s="266"/>
      <c r="II40" s="266"/>
      <c r="IJ40" s="266"/>
      <c r="IK40" s="266"/>
      <c r="IL40" s="266"/>
      <c r="IM40" s="266"/>
      <c r="IN40" s="266"/>
      <c r="IO40" s="266"/>
      <c r="IP40" s="266"/>
      <c r="IQ40" s="266"/>
      <c r="IR40" s="266"/>
      <c r="IS40" s="266"/>
      <c r="IT40" s="266"/>
      <c r="IU40" s="266"/>
      <c r="IV40" s="266"/>
    </row>
    <row r="41" spans="1:256" ht="21.6" customHeight="1" x14ac:dyDescent="0.3">
      <c r="A41" s="70" t="s">
        <v>192</v>
      </c>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85"/>
      <c r="EQ41" s="85"/>
      <c r="ER41" s="85"/>
      <c r="ES41" s="85"/>
      <c r="ET41" s="85"/>
      <c r="EU41" s="85"/>
      <c r="EV41" s="85"/>
      <c r="EW41" s="85"/>
      <c r="EX41" s="85"/>
      <c r="EY41" s="85"/>
      <c r="EZ41" s="85"/>
      <c r="FA41" s="85"/>
      <c r="FB41" s="85"/>
      <c r="FC41" s="85"/>
      <c r="FD41" s="85"/>
      <c r="FE41" s="85"/>
      <c r="FF41" s="85"/>
      <c r="FG41" s="85"/>
      <c r="FH41" s="85"/>
      <c r="FI41" s="85"/>
      <c r="FJ41" s="85"/>
      <c r="FK41" s="85"/>
      <c r="FL41" s="85"/>
      <c r="FM41" s="85"/>
      <c r="FN41" s="85"/>
      <c r="FO41" s="85"/>
      <c r="FP41" s="85"/>
      <c r="FQ41" s="85"/>
      <c r="FR41" s="85"/>
      <c r="FS41" s="85"/>
      <c r="FT41" s="85"/>
      <c r="FU41" s="85"/>
      <c r="FV41" s="85"/>
      <c r="FW41" s="85"/>
      <c r="FX41" s="85"/>
      <c r="FY41" s="85"/>
      <c r="FZ41" s="85"/>
      <c r="GA41" s="85"/>
      <c r="GB41" s="85"/>
      <c r="GC41" s="85"/>
      <c r="GD41" s="85"/>
      <c r="GE41" s="85"/>
      <c r="GF41" s="85"/>
      <c r="GG41" s="85"/>
      <c r="GH41" s="85"/>
      <c r="GI41" s="85"/>
      <c r="GJ41" s="85"/>
      <c r="GK41" s="85"/>
      <c r="GL41" s="85"/>
      <c r="GM41" s="85"/>
      <c r="GN41" s="85"/>
      <c r="GO41" s="85"/>
      <c r="GP41" s="85"/>
      <c r="GQ41" s="85"/>
      <c r="GR41" s="85"/>
      <c r="GS41" s="85"/>
      <c r="GT41" s="85"/>
      <c r="GU41" s="85"/>
      <c r="GV41" s="85"/>
      <c r="GW41" s="85"/>
      <c r="GX41" s="85"/>
      <c r="GY41" s="85"/>
      <c r="GZ41" s="85"/>
      <c r="HA41" s="85"/>
      <c r="HB41" s="85"/>
      <c r="HC41" s="85"/>
      <c r="HD41" s="85"/>
      <c r="HE41" s="85"/>
      <c r="HF41" s="85"/>
      <c r="HG41" s="85"/>
      <c r="HH41" s="85"/>
      <c r="HI41" s="85"/>
      <c r="HJ41" s="85"/>
      <c r="HK41" s="85"/>
      <c r="HL41" s="85"/>
      <c r="HM41" s="85"/>
      <c r="HN41" s="85"/>
      <c r="HO41" s="85"/>
      <c r="HP41" s="85"/>
      <c r="HQ41" s="85"/>
      <c r="HR41" s="85"/>
      <c r="HS41" s="85"/>
      <c r="HT41" s="85"/>
      <c r="HU41" s="85"/>
      <c r="HV41" s="85"/>
      <c r="HW41" s="85"/>
      <c r="HX41" s="85"/>
      <c r="HY41" s="85"/>
      <c r="HZ41" s="85"/>
      <c r="IA41" s="85"/>
      <c r="IB41" s="85"/>
      <c r="IC41" s="85"/>
      <c r="ID41" s="85"/>
      <c r="IE41" s="85"/>
      <c r="IF41" s="85"/>
      <c r="IG41" s="85"/>
      <c r="IH41" s="85"/>
      <c r="II41" s="85"/>
      <c r="IJ41" s="85"/>
      <c r="IK41" s="85"/>
      <c r="IL41" s="85"/>
      <c r="IM41" s="85"/>
      <c r="IN41" s="85"/>
      <c r="IO41" s="85"/>
      <c r="IP41" s="85"/>
      <c r="IQ41" s="85"/>
      <c r="IR41" s="85"/>
      <c r="IS41" s="85"/>
      <c r="IT41" s="85"/>
      <c r="IU41" s="85"/>
      <c r="IV41" s="85"/>
    </row>
    <row r="42" spans="1:256" ht="60" customHeight="1" x14ac:dyDescent="0.3">
      <c r="A42" s="558" t="s">
        <v>312</v>
      </c>
      <c r="B42" s="558"/>
      <c r="C42" s="558"/>
      <c r="D42" s="558"/>
      <c r="E42" s="558"/>
      <c r="F42" s="558"/>
      <c r="G42" s="558"/>
      <c r="H42" s="115"/>
      <c r="I42" s="81"/>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c r="HN42" s="78"/>
      <c r="HO42" s="78"/>
      <c r="HP42" s="78"/>
      <c r="HQ42" s="78"/>
      <c r="HR42" s="78"/>
      <c r="HS42" s="78"/>
      <c r="HT42" s="78"/>
      <c r="HU42" s="78"/>
      <c r="HV42" s="78"/>
      <c r="HW42" s="78"/>
      <c r="HX42" s="78"/>
      <c r="HY42" s="78"/>
      <c r="HZ42" s="78"/>
      <c r="IA42" s="78"/>
      <c r="IB42" s="78"/>
      <c r="IC42" s="78"/>
      <c r="ID42" s="78"/>
      <c r="IE42" s="78"/>
      <c r="IF42" s="78"/>
      <c r="IG42" s="78"/>
      <c r="IH42" s="78"/>
      <c r="II42" s="78"/>
      <c r="IJ42" s="78"/>
      <c r="IK42" s="78"/>
      <c r="IL42" s="78"/>
      <c r="IM42" s="78"/>
      <c r="IN42" s="78"/>
      <c r="IO42" s="78"/>
      <c r="IP42" s="78"/>
      <c r="IQ42" s="78"/>
      <c r="IR42" s="78"/>
      <c r="IS42" s="78"/>
      <c r="IT42" s="78"/>
      <c r="IU42" s="78"/>
      <c r="IV42" s="78"/>
    </row>
    <row r="43" spans="1:256" ht="15.6" customHeight="1" x14ac:dyDescent="0.3">
      <c r="A43" s="557" t="s">
        <v>94</v>
      </c>
      <c r="B43" s="557"/>
      <c r="C43" s="550" t="s">
        <v>461</v>
      </c>
      <c r="D43" s="550" t="s">
        <v>52</v>
      </c>
      <c r="E43" s="550" t="s">
        <v>29</v>
      </c>
      <c r="F43" s="550"/>
      <c r="G43" s="550"/>
      <c r="H43" s="81"/>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c r="HN43" s="78"/>
      <c r="HO43" s="78"/>
      <c r="HP43" s="78"/>
      <c r="HQ43" s="78"/>
      <c r="HR43" s="78"/>
      <c r="HS43" s="78"/>
      <c r="HT43" s="78"/>
      <c r="HU43" s="78"/>
      <c r="HV43" s="78"/>
      <c r="HW43" s="78"/>
      <c r="HX43" s="78"/>
      <c r="HY43" s="78"/>
      <c r="HZ43" s="78"/>
      <c r="IA43" s="78"/>
      <c r="IB43" s="78"/>
      <c r="IC43" s="78"/>
      <c r="ID43" s="78"/>
      <c r="IE43" s="78"/>
      <c r="IF43" s="78"/>
      <c r="IG43" s="78"/>
      <c r="IH43" s="78"/>
      <c r="II43" s="78"/>
      <c r="IJ43" s="78"/>
      <c r="IK43" s="78"/>
      <c r="IL43" s="78"/>
      <c r="IM43" s="78"/>
      <c r="IN43" s="78"/>
      <c r="IO43" s="78"/>
      <c r="IP43" s="78"/>
      <c r="IQ43" s="78"/>
      <c r="IR43" s="78"/>
      <c r="IS43" s="78"/>
      <c r="IT43" s="78"/>
      <c r="IU43" s="78"/>
      <c r="IV43" s="78"/>
    </row>
    <row r="44" spans="1:256" ht="62.4" customHeight="1" x14ac:dyDescent="0.3">
      <c r="A44" s="557"/>
      <c r="B44" s="557"/>
      <c r="C44" s="550"/>
      <c r="D44" s="550"/>
      <c r="E44" s="519" t="s">
        <v>53</v>
      </c>
      <c r="F44" s="519" t="s">
        <v>54</v>
      </c>
      <c r="G44" s="519" t="s">
        <v>460</v>
      </c>
      <c r="H44" s="81"/>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c r="HN44" s="78"/>
      <c r="HO44" s="78"/>
      <c r="HP44" s="78"/>
      <c r="HQ44" s="78"/>
      <c r="HR44" s="78"/>
      <c r="HS44" s="78"/>
      <c r="HT44" s="78"/>
      <c r="HU44" s="78"/>
      <c r="HV44" s="78"/>
      <c r="HW44" s="78"/>
      <c r="HX44" s="78"/>
      <c r="HY44" s="78"/>
      <c r="HZ44" s="78"/>
      <c r="IA44" s="78"/>
      <c r="IB44" s="78"/>
      <c r="IC44" s="78"/>
      <c r="ID44" s="78"/>
      <c r="IE44" s="78"/>
      <c r="IF44" s="78"/>
      <c r="IG44" s="78"/>
      <c r="IH44" s="78"/>
      <c r="II44" s="78"/>
      <c r="IJ44" s="78"/>
      <c r="IK44" s="78"/>
      <c r="IL44" s="78"/>
      <c r="IM44" s="78"/>
      <c r="IN44" s="78"/>
      <c r="IO44" s="78"/>
      <c r="IP44" s="78"/>
      <c r="IQ44" s="78"/>
      <c r="IR44" s="78"/>
      <c r="IS44" s="78"/>
      <c r="IT44" s="78"/>
      <c r="IU44" s="78"/>
      <c r="IV44" s="78"/>
    </row>
    <row r="45" spans="1:256" ht="34.950000000000003" customHeight="1" x14ac:dyDescent="0.25">
      <c r="A45" s="232" t="s">
        <v>313</v>
      </c>
      <c r="B45" s="276"/>
      <c r="C45" s="106">
        <v>1039</v>
      </c>
      <c r="D45" s="106">
        <v>1044</v>
      </c>
      <c r="E45" s="106">
        <v>1044</v>
      </c>
      <c r="F45" s="106">
        <v>1044</v>
      </c>
      <c r="G45" s="106">
        <v>1044</v>
      </c>
      <c r="H45" s="81"/>
      <c r="I45" s="78" t="s">
        <v>96</v>
      </c>
      <c r="J45" s="78"/>
      <c r="K45" s="78"/>
      <c r="L45" s="78"/>
      <c r="M45" s="78" t="s">
        <v>96</v>
      </c>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c r="HN45" s="78"/>
      <c r="HO45" s="78"/>
      <c r="HP45" s="78"/>
      <c r="HQ45" s="78"/>
      <c r="HR45" s="78"/>
      <c r="HS45" s="78"/>
      <c r="HT45" s="78"/>
      <c r="HU45" s="78"/>
      <c r="HV45" s="78"/>
      <c r="HW45" s="78"/>
      <c r="HX45" s="78"/>
      <c r="HY45" s="78"/>
      <c r="HZ45" s="78"/>
      <c r="IA45" s="78"/>
      <c r="IB45" s="78"/>
      <c r="IC45" s="78"/>
      <c r="ID45" s="78"/>
      <c r="IE45" s="78"/>
      <c r="IF45" s="78"/>
      <c r="IG45" s="78"/>
      <c r="IH45" s="78"/>
      <c r="II45" s="78"/>
      <c r="IJ45" s="78"/>
      <c r="IK45" s="78"/>
      <c r="IL45" s="78"/>
      <c r="IM45" s="78"/>
      <c r="IN45" s="78"/>
      <c r="IO45" s="78"/>
      <c r="IP45" s="78"/>
      <c r="IQ45" s="78"/>
      <c r="IR45" s="78"/>
      <c r="IS45" s="78"/>
      <c r="IT45" s="78"/>
      <c r="IU45" s="78"/>
      <c r="IV45" s="78"/>
    </row>
    <row r="46" spans="1:256" ht="15.6" x14ac:dyDescent="0.3">
      <c r="A46" s="277"/>
      <c r="B46" s="277"/>
      <c r="C46" s="278"/>
      <c r="D46" s="279"/>
      <c r="E46" s="279"/>
      <c r="F46" s="279"/>
      <c r="G46" s="279"/>
      <c r="H46" s="279"/>
      <c r="I46" s="81"/>
      <c r="J46" s="80" t="s">
        <v>96</v>
      </c>
      <c r="K46" s="280"/>
      <c r="L46" s="280"/>
      <c r="M46" s="280"/>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c r="HN46" s="78"/>
      <c r="HO46" s="78"/>
      <c r="HP46" s="78"/>
      <c r="HQ46" s="78"/>
      <c r="HR46" s="78"/>
      <c r="HS46" s="78"/>
      <c r="HT46" s="78"/>
      <c r="HU46" s="78"/>
      <c r="HV46" s="78"/>
      <c r="HW46" s="78"/>
      <c r="HX46" s="78"/>
      <c r="HY46" s="78"/>
      <c r="HZ46" s="78"/>
      <c r="IA46" s="78"/>
      <c r="IB46" s="78"/>
      <c r="IC46" s="78"/>
      <c r="ID46" s="78"/>
      <c r="IE46" s="78"/>
      <c r="IF46" s="78"/>
      <c r="IG46" s="78"/>
      <c r="IH46" s="78"/>
      <c r="II46" s="78"/>
      <c r="IJ46" s="78"/>
      <c r="IK46" s="78"/>
      <c r="IL46" s="78"/>
      <c r="IM46" s="78"/>
      <c r="IN46" s="78"/>
      <c r="IO46" s="78"/>
      <c r="IP46" s="78"/>
      <c r="IQ46" s="78"/>
      <c r="IR46" s="78"/>
      <c r="IS46" s="78"/>
      <c r="IT46" s="78"/>
      <c r="IU46" s="78"/>
      <c r="IV46" s="78"/>
    </row>
    <row r="47" spans="1:256" ht="27" customHeight="1" x14ac:dyDescent="0.3">
      <c r="A47" s="550" t="s">
        <v>87</v>
      </c>
      <c r="B47" s="550" t="s">
        <v>26</v>
      </c>
      <c r="C47" s="550" t="s">
        <v>461</v>
      </c>
      <c r="D47" s="550" t="s">
        <v>52</v>
      </c>
      <c r="E47" s="550" t="s">
        <v>29</v>
      </c>
      <c r="F47" s="550"/>
      <c r="G47" s="550"/>
    </row>
    <row r="48" spans="1:256" ht="49.2" customHeight="1" x14ac:dyDescent="0.3">
      <c r="A48" s="550"/>
      <c r="B48" s="550"/>
      <c r="C48" s="550"/>
      <c r="D48" s="550"/>
      <c r="E48" s="519" t="s">
        <v>53</v>
      </c>
      <c r="F48" s="519" t="s">
        <v>54</v>
      </c>
      <c r="G48" s="519" t="s">
        <v>460</v>
      </c>
      <c r="I48" s="56" t="s">
        <v>96</v>
      </c>
    </row>
    <row r="49" spans="1:7" ht="31.95" customHeight="1" x14ac:dyDescent="0.3">
      <c r="A49" s="30" t="s">
        <v>311</v>
      </c>
      <c r="B49" s="31"/>
      <c r="C49" s="50">
        <v>7003.8</v>
      </c>
      <c r="D49" s="50">
        <v>7426</v>
      </c>
      <c r="E49" s="746">
        <v>7872</v>
      </c>
      <c r="F49" s="746">
        <v>8187</v>
      </c>
      <c r="G49" s="746">
        <v>8514</v>
      </c>
    </row>
    <row r="50" spans="1:7" ht="37.950000000000003" customHeight="1" x14ac:dyDescent="0.3">
      <c r="A50" s="32" t="s">
        <v>90</v>
      </c>
      <c r="B50" s="33" t="s">
        <v>91</v>
      </c>
      <c r="C50" s="273">
        <f>D48+C49</f>
        <v>7003.8</v>
      </c>
      <c r="D50" s="273">
        <f>D49</f>
        <v>7426</v>
      </c>
      <c r="E50" s="273">
        <f t="shared" ref="E50:G50" si="0">E49</f>
        <v>7872</v>
      </c>
      <c r="F50" s="273">
        <f t="shared" si="0"/>
        <v>8187</v>
      </c>
      <c r="G50" s="273">
        <f t="shared" si="0"/>
        <v>8514</v>
      </c>
    </row>
  </sheetData>
  <mergeCells count="31">
    <mergeCell ref="A29:I29"/>
    <mergeCell ref="B18:E18"/>
    <mergeCell ref="A20:K20"/>
    <mergeCell ref="A24:G24"/>
    <mergeCell ref="A28:G28"/>
    <mergeCell ref="A22:I22"/>
    <mergeCell ref="A21:G21"/>
    <mergeCell ref="A25:K25"/>
    <mergeCell ref="D8:G8"/>
    <mergeCell ref="D9:G9"/>
    <mergeCell ref="D10:G10"/>
    <mergeCell ref="D11:G11"/>
    <mergeCell ref="D16:J16"/>
    <mergeCell ref="A31:G31"/>
    <mergeCell ref="A33:A34"/>
    <mergeCell ref="B33:B34"/>
    <mergeCell ref="C33:C34"/>
    <mergeCell ref="D33:D34"/>
    <mergeCell ref="E33:G33"/>
    <mergeCell ref="A38:H38"/>
    <mergeCell ref="A40:G40"/>
    <mergeCell ref="A42:G42"/>
    <mergeCell ref="A43:B44"/>
    <mergeCell ref="C43:C44"/>
    <mergeCell ref="D43:D44"/>
    <mergeCell ref="E43:G43"/>
    <mergeCell ref="A47:A48"/>
    <mergeCell ref="B47:B48"/>
    <mergeCell ref="C47:C48"/>
    <mergeCell ref="D47:D48"/>
    <mergeCell ref="E47:G47"/>
  </mergeCells>
  <pageMargins left="0.39370078740157483" right="0.19685039370078741" top="0.39370078740157483" bottom="0.39370078740157483" header="0.59055118110236227" footer="0.98425196850393704"/>
  <pageSetup paperSize="9" scale="80" orientation="landscape" useFirstPageNumber="1" r:id="rId1"/>
  <headerFooter alignWithMargins="0">
    <oddHeader>&amp;C&amp;P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3"/>
  <sheetViews>
    <sheetView topLeftCell="A24" zoomScale="60" zoomScaleNormal="60" zoomScaleSheetLayoutView="75" workbookViewId="0">
      <selection activeCell="A33" sqref="A33:XFD33"/>
    </sheetView>
  </sheetViews>
  <sheetFormatPr defaultRowHeight="13.8" x14ac:dyDescent="0.3"/>
  <cols>
    <col min="1" max="1" width="46.109375" style="53" customWidth="1"/>
    <col min="2" max="2" width="11.6640625" style="53" customWidth="1"/>
    <col min="3" max="3" width="15.6640625" style="54" customWidth="1"/>
    <col min="4" max="4" width="17.44140625" style="54" customWidth="1"/>
    <col min="5" max="5" width="18.88671875" style="54" customWidth="1"/>
    <col min="6" max="6" width="14.6640625" style="54" customWidth="1"/>
    <col min="7" max="7" width="18.5546875" style="54" customWidth="1"/>
    <col min="8" max="8" width="11" style="54" customWidth="1"/>
    <col min="9" max="9" width="11" style="56"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54" customWidth="1"/>
    <col min="258" max="258" width="11.6640625" style="54" customWidth="1"/>
    <col min="259" max="259" width="15.6640625" style="54" customWidth="1"/>
    <col min="260" max="260" width="17.44140625" style="54" customWidth="1"/>
    <col min="261" max="261" width="18.88671875" style="54" customWidth="1"/>
    <col min="262" max="262" width="14.6640625" style="54" customWidth="1"/>
    <col min="263" max="263" width="14" style="54" customWidth="1"/>
    <col min="264" max="265" width="11" style="54" customWidth="1"/>
    <col min="266" max="266" width="11.109375" style="54" customWidth="1"/>
    <col min="267" max="268" width="13.33203125" style="54" customWidth="1"/>
    <col min="269" max="269" width="13.88671875" style="54" customWidth="1"/>
    <col min="270" max="273" width="9.109375" style="54" customWidth="1"/>
    <col min="274" max="512" width="8.88671875" style="54"/>
    <col min="513" max="513" width="46.109375" style="54" customWidth="1"/>
    <col min="514" max="514" width="11.6640625" style="54" customWidth="1"/>
    <col min="515" max="515" width="15.6640625" style="54" customWidth="1"/>
    <col min="516" max="516" width="17.44140625" style="54" customWidth="1"/>
    <col min="517" max="517" width="18.88671875" style="54" customWidth="1"/>
    <col min="518" max="518" width="14.6640625" style="54" customWidth="1"/>
    <col min="519" max="519" width="14" style="54" customWidth="1"/>
    <col min="520" max="521" width="11" style="54" customWidth="1"/>
    <col min="522" max="522" width="11.109375" style="54" customWidth="1"/>
    <col min="523" max="524" width="13.33203125" style="54" customWidth="1"/>
    <col min="525" max="525" width="13.88671875" style="54" customWidth="1"/>
    <col min="526" max="529" width="9.109375" style="54" customWidth="1"/>
    <col min="530" max="768" width="8.88671875" style="54"/>
    <col min="769" max="769" width="46.109375" style="54" customWidth="1"/>
    <col min="770" max="770" width="11.6640625" style="54" customWidth="1"/>
    <col min="771" max="771" width="15.6640625" style="54" customWidth="1"/>
    <col min="772" max="772" width="17.44140625" style="54" customWidth="1"/>
    <col min="773" max="773" width="18.88671875" style="54" customWidth="1"/>
    <col min="774" max="774" width="14.6640625" style="54" customWidth="1"/>
    <col min="775" max="775" width="14" style="54" customWidth="1"/>
    <col min="776" max="777" width="11" style="54" customWidth="1"/>
    <col min="778" max="778" width="11.109375" style="54" customWidth="1"/>
    <col min="779" max="780" width="13.33203125" style="54" customWidth="1"/>
    <col min="781" max="781" width="13.88671875" style="54" customWidth="1"/>
    <col min="782" max="785" width="9.109375" style="54" customWidth="1"/>
    <col min="786" max="1024" width="8.88671875" style="54"/>
    <col min="1025" max="1025" width="46.109375" style="54" customWidth="1"/>
    <col min="1026" max="1026" width="11.6640625" style="54" customWidth="1"/>
    <col min="1027" max="1027" width="15.6640625" style="54" customWidth="1"/>
    <col min="1028" max="1028" width="17.44140625" style="54" customWidth="1"/>
    <col min="1029" max="1029" width="18.88671875" style="54" customWidth="1"/>
    <col min="1030" max="1030" width="14.6640625" style="54" customWidth="1"/>
    <col min="1031" max="1031" width="14" style="54" customWidth="1"/>
    <col min="1032" max="1033" width="11" style="54" customWidth="1"/>
    <col min="1034" max="1034" width="11.109375" style="54" customWidth="1"/>
    <col min="1035" max="1036" width="13.33203125" style="54" customWidth="1"/>
    <col min="1037" max="1037" width="13.88671875" style="54" customWidth="1"/>
    <col min="1038" max="1041" width="9.109375" style="54" customWidth="1"/>
    <col min="1042" max="1280" width="8.88671875" style="54"/>
    <col min="1281" max="1281" width="46.109375" style="54" customWidth="1"/>
    <col min="1282" max="1282" width="11.6640625" style="54" customWidth="1"/>
    <col min="1283" max="1283" width="15.6640625" style="54" customWidth="1"/>
    <col min="1284" max="1284" width="17.44140625" style="54" customWidth="1"/>
    <col min="1285" max="1285" width="18.88671875" style="54" customWidth="1"/>
    <col min="1286" max="1286" width="14.6640625" style="54" customWidth="1"/>
    <col min="1287" max="1287" width="14" style="54" customWidth="1"/>
    <col min="1288" max="1289" width="11" style="54" customWidth="1"/>
    <col min="1290" max="1290" width="11.109375" style="54" customWidth="1"/>
    <col min="1291" max="1292" width="13.33203125" style="54" customWidth="1"/>
    <col min="1293" max="1293" width="13.88671875" style="54" customWidth="1"/>
    <col min="1294" max="1297" width="9.109375" style="54" customWidth="1"/>
    <col min="1298" max="1536" width="8.88671875" style="54"/>
    <col min="1537" max="1537" width="46.109375" style="54" customWidth="1"/>
    <col min="1538" max="1538" width="11.6640625" style="54" customWidth="1"/>
    <col min="1539" max="1539" width="15.6640625" style="54" customWidth="1"/>
    <col min="1540" max="1540" width="17.44140625" style="54" customWidth="1"/>
    <col min="1541" max="1541" width="18.88671875" style="54" customWidth="1"/>
    <col min="1542" max="1542" width="14.6640625" style="54" customWidth="1"/>
    <col min="1543" max="1543" width="14" style="54" customWidth="1"/>
    <col min="1544" max="1545" width="11" style="54" customWidth="1"/>
    <col min="1546" max="1546" width="11.109375" style="54" customWidth="1"/>
    <col min="1547" max="1548" width="13.33203125" style="54" customWidth="1"/>
    <col min="1549" max="1549" width="13.88671875" style="54" customWidth="1"/>
    <col min="1550" max="1553" width="9.109375" style="54" customWidth="1"/>
    <col min="1554" max="1792" width="8.88671875" style="54"/>
    <col min="1793" max="1793" width="46.109375" style="54" customWidth="1"/>
    <col min="1794" max="1794" width="11.6640625" style="54" customWidth="1"/>
    <col min="1795" max="1795" width="15.6640625" style="54" customWidth="1"/>
    <col min="1796" max="1796" width="17.44140625" style="54" customWidth="1"/>
    <col min="1797" max="1797" width="18.88671875" style="54" customWidth="1"/>
    <col min="1798" max="1798" width="14.6640625" style="54" customWidth="1"/>
    <col min="1799" max="1799" width="14" style="54" customWidth="1"/>
    <col min="1800" max="1801" width="11" style="54" customWidth="1"/>
    <col min="1802" max="1802" width="11.109375" style="54" customWidth="1"/>
    <col min="1803" max="1804" width="13.33203125" style="54" customWidth="1"/>
    <col min="1805" max="1805" width="13.88671875" style="54" customWidth="1"/>
    <col min="1806" max="1809" width="9.109375" style="54" customWidth="1"/>
    <col min="1810" max="2048" width="8.88671875" style="54"/>
    <col min="2049" max="2049" width="46.109375" style="54" customWidth="1"/>
    <col min="2050" max="2050" width="11.6640625" style="54" customWidth="1"/>
    <col min="2051" max="2051" width="15.6640625" style="54" customWidth="1"/>
    <col min="2052" max="2052" width="17.44140625" style="54" customWidth="1"/>
    <col min="2053" max="2053" width="18.88671875" style="54" customWidth="1"/>
    <col min="2054" max="2054" width="14.6640625" style="54" customWidth="1"/>
    <col min="2055" max="2055" width="14" style="54" customWidth="1"/>
    <col min="2056" max="2057" width="11" style="54" customWidth="1"/>
    <col min="2058" max="2058" width="11.109375" style="54" customWidth="1"/>
    <col min="2059" max="2060" width="13.33203125" style="54" customWidth="1"/>
    <col min="2061" max="2061" width="13.88671875" style="54" customWidth="1"/>
    <col min="2062" max="2065" width="9.109375" style="54" customWidth="1"/>
    <col min="2066" max="2304" width="8.88671875" style="54"/>
    <col min="2305" max="2305" width="46.109375" style="54" customWidth="1"/>
    <col min="2306" max="2306" width="11.6640625" style="54" customWidth="1"/>
    <col min="2307" max="2307" width="15.6640625" style="54" customWidth="1"/>
    <col min="2308" max="2308" width="17.44140625" style="54" customWidth="1"/>
    <col min="2309" max="2309" width="18.88671875" style="54" customWidth="1"/>
    <col min="2310" max="2310" width="14.6640625" style="54" customWidth="1"/>
    <col min="2311" max="2311" width="14" style="54" customWidth="1"/>
    <col min="2312" max="2313" width="11" style="54" customWidth="1"/>
    <col min="2314" max="2314" width="11.109375" style="54" customWidth="1"/>
    <col min="2315" max="2316" width="13.33203125" style="54" customWidth="1"/>
    <col min="2317" max="2317" width="13.88671875" style="54" customWidth="1"/>
    <col min="2318" max="2321" width="9.109375" style="54" customWidth="1"/>
    <col min="2322" max="2560" width="8.88671875" style="54"/>
    <col min="2561" max="2561" width="46.109375" style="54" customWidth="1"/>
    <col min="2562" max="2562" width="11.6640625" style="54" customWidth="1"/>
    <col min="2563" max="2563" width="15.6640625" style="54" customWidth="1"/>
    <col min="2564" max="2564" width="17.44140625" style="54" customWidth="1"/>
    <col min="2565" max="2565" width="18.88671875" style="54" customWidth="1"/>
    <col min="2566" max="2566" width="14.6640625" style="54" customWidth="1"/>
    <col min="2567" max="2567" width="14" style="54" customWidth="1"/>
    <col min="2568" max="2569" width="11" style="54" customWidth="1"/>
    <col min="2570" max="2570" width="11.109375" style="54" customWidth="1"/>
    <col min="2571" max="2572" width="13.33203125" style="54" customWidth="1"/>
    <col min="2573" max="2573" width="13.88671875" style="54" customWidth="1"/>
    <col min="2574" max="2577" width="9.109375" style="54" customWidth="1"/>
    <col min="2578" max="2816" width="8.88671875" style="54"/>
    <col min="2817" max="2817" width="46.109375" style="54" customWidth="1"/>
    <col min="2818" max="2818" width="11.6640625" style="54" customWidth="1"/>
    <col min="2819" max="2819" width="15.6640625" style="54" customWidth="1"/>
    <col min="2820" max="2820" width="17.44140625" style="54" customWidth="1"/>
    <col min="2821" max="2821" width="18.88671875" style="54" customWidth="1"/>
    <col min="2822" max="2822" width="14.6640625" style="54" customWidth="1"/>
    <col min="2823" max="2823" width="14" style="54" customWidth="1"/>
    <col min="2824" max="2825" width="11" style="54" customWidth="1"/>
    <col min="2826" max="2826" width="11.109375" style="54" customWidth="1"/>
    <col min="2827" max="2828" width="13.33203125" style="54" customWidth="1"/>
    <col min="2829" max="2829" width="13.88671875" style="54" customWidth="1"/>
    <col min="2830" max="2833" width="9.109375" style="54" customWidth="1"/>
    <col min="2834" max="3072" width="8.88671875" style="54"/>
    <col min="3073" max="3073" width="46.109375" style="54" customWidth="1"/>
    <col min="3074" max="3074" width="11.6640625" style="54" customWidth="1"/>
    <col min="3075" max="3075" width="15.6640625" style="54" customWidth="1"/>
    <col min="3076" max="3076" width="17.44140625" style="54" customWidth="1"/>
    <col min="3077" max="3077" width="18.88671875" style="54" customWidth="1"/>
    <col min="3078" max="3078" width="14.6640625" style="54" customWidth="1"/>
    <col min="3079" max="3079" width="14" style="54" customWidth="1"/>
    <col min="3080" max="3081" width="11" style="54" customWidth="1"/>
    <col min="3082" max="3082" width="11.109375" style="54" customWidth="1"/>
    <col min="3083" max="3084" width="13.33203125" style="54" customWidth="1"/>
    <col min="3085" max="3085" width="13.88671875" style="54" customWidth="1"/>
    <col min="3086" max="3089" width="9.109375" style="54" customWidth="1"/>
    <col min="3090" max="3328" width="8.88671875" style="54"/>
    <col min="3329" max="3329" width="46.109375" style="54" customWidth="1"/>
    <col min="3330" max="3330" width="11.6640625" style="54" customWidth="1"/>
    <col min="3331" max="3331" width="15.6640625" style="54" customWidth="1"/>
    <col min="3332" max="3332" width="17.44140625" style="54" customWidth="1"/>
    <col min="3333" max="3333" width="18.88671875" style="54" customWidth="1"/>
    <col min="3334" max="3334" width="14.6640625" style="54" customWidth="1"/>
    <col min="3335" max="3335" width="14" style="54" customWidth="1"/>
    <col min="3336" max="3337" width="11" style="54" customWidth="1"/>
    <col min="3338" max="3338" width="11.109375" style="54" customWidth="1"/>
    <col min="3339" max="3340" width="13.33203125" style="54" customWidth="1"/>
    <col min="3341" max="3341" width="13.88671875" style="54" customWidth="1"/>
    <col min="3342" max="3345" width="9.109375" style="54" customWidth="1"/>
    <col min="3346" max="3584" width="8.88671875" style="54"/>
    <col min="3585" max="3585" width="46.109375" style="54" customWidth="1"/>
    <col min="3586" max="3586" width="11.6640625" style="54" customWidth="1"/>
    <col min="3587" max="3587" width="15.6640625" style="54" customWidth="1"/>
    <col min="3588" max="3588" width="17.44140625" style="54" customWidth="1"/>
    <col min="3589" max="3589" width="18.88671875" style="54" customWidth="1"/>
    <col min="3590" max="3590" width="14.6640625" style="54" customWidth="1"/>
    <col min="3591" max="3591" width="14" style="54" customWidth="1"/>
    <col min="3592" max="3593" width="11" style="54" customWidth="1"/>
    <col min="3594" max="3594" width="11.109375" style="54" customWidth="1"/>
    <col min="3595" max="3596" width="13.33203125" style="54" customWidth="1"/>
    <col min="3597" max="3597" width="13.88671875" style="54" customWidth="1"/>
    <col min="3598" max="3601" width="9.109375" style="54" customWidth="1"/>
    <col min="3602" max="3840" width="8.88671875" style="54"/>
    <col min="3841" max="3841" width="46.109375" style="54" customWidth="1"/>
    <col min="3842" max="3842" width="11.6640625" style="54" customWidth="1"/>
    <col min="3843" max="3843" width="15.6640625" style="54" customWidth="1"/>
    <col min="3844" max="3844" width="17.44140625" style="54" customWidth="1"/>
    <col min="3845" max="3845" width="18.88671875" style="54" customWidth="1"/>
    <col min="3846" max="3846" width="14.6640625" style="54" customWidth="1"/>
    <col min="3847" max="3847" width="14" style="54" customWidth="1"/>
    <col min="3848" max="3849" width="11" style="54" customWidth="1"/>
    <col min="3850" max="3850" width="11.109375" style="54" customWidth="1"/>
    <col min="3851" max="3852" width="13.33203125" style="54" customWidth="1"/>
    <col min="3853" max="3853" width="13.88671875" style="54" customWidth="1"/>
    <col min="3854" max="3857" width="9.109375" style="54" customWidth="1"/>
    <col min="3858" max="4096" width="8.88671875" style="54"/>
    <col min="4097" max="4097" width="46.109375" style="54" customWidth="1"/>
    <col min="4098" max="4098" width="11.6640625" style="54" customWidth="1"/>
    <col min="4099" max="4099" width="15.6640625" style="54" customWidth="1"/>
    <col min="4100" max="4100" width="17.44140625" style="54" customWidth="1"/>
    <col min="4101" max="4101" width="18.88671875" style="54" customWidth="1"/>
    <col min="4102" max="4102" width="14.6640625" style="54" customWidth="1"/>
    <col min="4103" max="4103" width="14" style="54" customWidth="1"/>
    <col min="4104" max="4105" width="11" style="54" customWidth="1"/>
    <col min="4106" max="4106" width="11.109375" style="54" customWidth="1"/>
    <col min="4107" max="4108" width="13.33203125" style="54" customWidth="1"/>
    <col min="4109" max="4109" width="13.88671875" style="54" customWidth="1"/>
    <col min="4110" max="4113" width="9.109375" style="54" customWidth="1"/>
    <col min="4114" max="4352" width="8.88671875" style="54"/>
    <col min="4353" max="4353" width="46.109375" style="54" customWidth="1"/>
    <col min="4354" max="4354" width="11.6640625" style="54" customWidth="1"/>
    <col min="4355" max="4355" width="15.6640625" style="54" customWidth="1"/>
    <col min="4356" max="4356" width="17.44140625" style="54" customWidth="1"/>
    <col min="4357" max="4357" width="18.88671875" style="54" customWidth="1"/>
    <col min="4358" max="4358" width="14.6640625" style="54" customWidth="1"/>
    <col min="4359" max="4359" width="14" style="54" customWidth="1"/>
    <col min="4360" max="4361" width="11" style="54" customWidth="1"/>
    <col min="4362" max="4362" width="11.109375" style="54" customWidth="1"/>
    <col min="4363" max="4364" width="13.33203125" style="54" customWidth="1"/>
    <col min="4365" max="4365" width="13.88671875" style="54" customWidth="1"/>
    <col min="4366" max="4369" width="9.109375" style="54" customWidth="1"/>
    <col min="4370" max="4608" width="8.88671875" style="54"/>
    <col min="4609" max="4609" width="46.109375" style="54" customWidth="1"/>
    <col min="4610" max="4610" width="11.6640625" style="54" customWidth="1"/>
    <col min="4611" max="4611" width="15.6640625" style="54" customWidth="1"/>
    <col min="4612" max="4612" width="17.44140625" style="54" customWidth="1"/>
    <col min="4613" max="4613" width="18.88671875" style="54" customWidth="1"/>
    <col min="4614" max="4614" width="14.6640625" style="54" customWidth="1"/>
    <col min="4615" max="4615" width="14" style="54" customWidth="1"/>
    <col min="4616" max="4617" width="11" style="54" customWidth="1"/>
    <col min="4618" max="4618" width="11.109375" style="54" customWidth="1"/>
    <col min="4619" max="4620" width="13.33203125" style="54" customWidth="1"/>
    <col min="4621" max="4621" width="13.88671875" style="54" customWidth="1"/>
    <col min="4622" max="4625" width="9.109375" style="54" customWidth="1"/>
    <col min="4626" max="4864" width="8.88671875" style="54"/>
    <col min="4865" max="4865" width="46.109375" style="54" customWidth="1"/>
    <col min="4866" max="4866" width="11.6640625" style="54" customWidth="1"/>
    <col min="4867" max="4867" width="15.6640625" style="54" customWidth="1"/>
    <col min="4868" max="4868" width="17.44140625" style="54" customWidth="1"/>
    <col min="4869" max="4869" width="18.88671875" style="54" customWidth="1"/>
    <col min="4870" max="4870" width="14.6640625" style="54" customWidth="1"/>
    <col min="4871" max="4871" width="14" style="54" customWidth="1"/>
    <col min="4872" max="4873" width="11" style="54" customWidth="1"/>
    <col min="4874" max="4874" width="11.109375" style="54" customWidth="1"/>
    <col min="4875" max="4876" width="13.33203125" style="54" customWidth="1"/>
    <col min="4877" max="4877" width="13.88671875" style="54" customWidth="1"/>
    <col min="4878" max="4881" width="9.109375" style="54" customWidth="1"/>
    <col min="4882" max="5120" width="8.88671875" style="54"/>
    <col min="5121" max="5121" width="46.109375" style="54" customWidth="1"/>
    <col min="5122" max="5122" width="11.6640625" style="54" customWidth="1"/>
    <col min="5123" max="5123" width="15.6640625" style="54" customWidth="1"/>
    <col min="5124" max="5124" width="17.44140625" style="54" customWidth="1"/>
    <col min="5125" max="5125" width="18.88671875" style="54" customWidth="1"/>
    <col min="5126" max="5126" width="14.6640625" style="54" customWidth="1"/>
    <col min="5127" max="5127" width="14" style="54" customWidth="1"/>
    <col min="5128" max="5129" width="11" style="54" customWidth="1"/>
    <col min="5130" max="5130" width="11.109375" style="54" customWidth="1"/>
    <col min="5131" max="5132" width="13.33203125" style="54" customWidth="1"/>
    <col min="5133" max="5133" width="13.88671875" style="54" customWidth="1"/>
    <col min="5134" max="5137" width="9.109375" style="54" customWidth="1"/>
    <col min="5138" max="5376" width="8.88671875" style="54"/>
    <col min="5377" max="5377" width="46.109375" style="54" customWidth="1"/>
    <col min="5378" max="5378" width="11.6640625" style="54" customWidth="1"/>
    <col min="5379" max="5379" width="15.6640625" style="54" customWidth="1"/>
    <col min="5380" max="5380" width="17.44140625" style="54" customWidth="1"/>
    <col min="5381" max="5381" width="18.88671875" style="54" customWidth="1"/>
    <col min="5382" max="5382" width="14.6640625" style="54" customWidth="1"/>
    <col min="5383" max="5383" width="14" style="54" customWidth="1"/>
    <col min="5384" max="5385" width="11" style="54" customWidth="1"/>
    <col min="5386" max="5386" width="11.109375" style="54" customWidth="1"/>
    <col min="5387" max="5388" width="13.33203125" style="54" customWidth="1"/>
    <col min="5389" max="5389" width="13.88671875" style="54" customWidth="1"/>
    <col min="5390" max="5393" width="9.109375" style="54" customWidth="1"/>
    <col min="5394" max="5632" width="8.88671875" style="54"/>
    <col min="5633" max="5633" width="46.109375" style="54" customWidth="1"/>
    <col min="5634" max="5634" width="11.6640625" style="54" customWidth="1"/>
    <col min="5635" max="5635" width="15.6640625" style="54" customWidth="1"/>
    <col min="5636" max="5636" width="17.44140625" style="54" customWidth="1"/>
    <col min="5637" max="5637" width="18.88671875" style="54" customWidth="1"/>
    <col min="5638" max="5638" width="14.6640625" style="54" customWidth="1"/>
    <col min="5639" max="5639" width="14" style="54" customWidth="1"/>
    <col min="5640" max="5641" width="11" style="54" customWidth="1"/>
    <col min="5642" max="5642" width="11.109375" style="54" customWidth="1"/>
    <col min="5643" max="5644" width="13.33203125" style="54" customWidth="1"/>
    <col min="5645" max="5645" width="13.88671875" style="54" customWidth="1"/>
    <col min="5646" max="5649" width="9.109375" style="54" customWidth="1"/>
    <col min="5650" max="5888" width="8.88671875" style="54"/>
    <col min="5889" max="5889" width="46.109375" style="54" customWidth="1"/>
    <col min="5890" max="5890" width="11.6640625" style="54" customWidth="1"/>
    <col min="5891" max="5891" width="15.6640625" style="54" customWidth="1"/>
    <col min="5892" max="5892" width="17.44140625" style="54" customWidth="1"/>
    <col min="5893" max="5893" width="18.88671875" style="54" customWidth="1"/>
    <col min="5894" max="5894" width="14.6640625" style="54" customWidth="1"/>
    <col min="5895" max="5895" width="14" style="54" customWidth="1"/>
    <col min="5896" max="5897" width="11" style="54" customWidth="1"/>
    <col min="5898" max="5898" width="11.109375" style="54" customWidth="1"/>
    <col min="5899" max="5900" width="13.33203125" style="54" customWidth="1"/>
    <col min="5901" max="5901" width="13.88671875" style="54" customWidth="1"/>
    <col min="5902" max="5905" width="9.109375" style="54" customWidth="1"/>
    <col min="5906" max="6144" width="8.88671875" style="54"/>
    <col min="6145" max="6145" width="46.109375" style="54" customWidth="1"/>
    <col min="6146" max="6146" width="11.6640625" style="54" customWidth="1"/>
    <col min="6147" max="6147" width="15.6640625" style="54" customWidth="1"/>
    <col min="6148" max="6148" width="17.44140625" style="54" customWidth="1"/>
    <col min="6149" max="6149" width="18.88671875" style="54" customWidth="1"/>
    <col min="6150" max="6150" width="14.6640625" style="54" customWidth="1"/>
    <col min="6151" max="6151" width="14" style="54" customWidth="1"/>
    <col min="6152" max="6153" width="11" style="54" customWidth="1"/>
    <col min="6154" max="6154" width="11.109375" style="54" customWidth="1"/>
    <col min="6155" max="6156" width="13.33203125" style="54" customWidth="1"/>
    <col min="6157" max="6157" width="13.88671875" style="54" customWidth="1"/>
    <col min="6158" max="6161" width="9.109375" style="54" customWidth="1"/>
    <col min="6162" max="6400" width="8.88671875" style="54"/>
    <col min="6401" max="6401" width="46.109375" style="54" customWidth="1"/>
    <col min="6402" max="6402" width="11.6640625" style="54" customWidth="1"/>
    <col min="6403" max="6403" width="15.6640625" style="54" customWidth="1"/>
    <col min="6404" max="6404" width="17.44140625" style="54" customWidth="1"/>
    <col min="6405" max="6405" width="18.88671875" style="54" customWidth="1"/>
    <col min="6406" max="6406" width="14.6640625" style="54" customWidth="1"/>
    <col min="6407" max="6407" width="14" style="54" customWidth="1"/>
    <col min="6408" max="6409" width="11" style="54" customWidth="1"/>
    <col min="6410" max="6410" width="11.109375" style="54" customWidth="1"/>
    <col min="6411" max="6412" width="13.33203125" style="54" customWidth="1"/>
    <col min="6413" max="6413" width="13.88671875" style="54" customWidth="1"/>
    <col min="6414" max="6417" width="9.109375" style="54" customWidth="1"/>
    <col min="6418" max="6656" width="8.88671875" style="54"/>
    <col min="6657" max="6657" width="46.109375" style="54" customWidth="1"/>
    <col min="6658" max="6658" width="11.6640625" style="54" customWidth="1"/>
    <col min="6659" max="6659" width="15.6640625" style="54" customWidth="1"/>
    <col min="6660" max="6660" width="17.44140625" style="54" customWidth="1"/>
    <col min="6661" max="6661" width="18.88671875" style="54" customWidth="1"/>
    <col min="6662" max="6662" width="14.6640625" style="54" customWidth="1"/>
    <col min="6663" max="6663" width="14" style="54" customWidth="1"/>
    <col min="6664" max="6665" width="11" style="54" customWidth="1"/>
    <col min="6666" max="6666" width="11.109375" style="54" customWidth="1"/>
    <col min="6667" max="6668" width="13.33203125" style="54" customWidth="1"/>
    <col min="6669" max="6669" width="13.88671875" style="54" customWidth="1"/>
    <col min="6670" max="6673" width="9.109375" style="54" customWidth="1"/>
    <col min="6674" max="6912" width="8.88671875" style="54"/>
    <col min="6913" max="6913" width="46.109375" style="54" customWidth="1"/>
    <col min="6914" max="6914" width="11.6640625" style="54" customWidth="1"/>
    <col min="6915" max="6915" width="15.6640625" style="54" customWidth="1"/>
    <col min="6916" max="6916" width="17.44140625" style="54" customWidth="1"/>
    <col min="6917" max="6917" width="18.88671875" style="54" customWidth="1"/>
    <col min="6918" max="6918" width="14.6640625" style="54" customWidth="1"/>
    <col min="6919" max="6919" width="14" style="54" customWidth="1"/>
    <col min="6920" max="6921" width="11" style="54" customWidth="1"/>
    <col min="6922" max="6922" width="11.109375" style="54" customWidth="1"/>
    <col min="6923" max="6924" width="13.33203125" style="54" customWidth="1"/>
    <col min="6925" max="6925" width="13.88671875" style="54" customWidth="1"/>
    <col min="6926" max="6929" width="9.109375" style="54" customWidth="1"/>
    <col min="6930" max="7168" width="8.88671875" style="54"/>
    <col min="7169" max="7169" width="46.109375" style="54" customWidth="1"/>
    <col min="7170" max="7170" width="11.6640625" style="54" customWidth="1"/>
    <col min="7171" max="7171" width="15.6640625" style="54" customWidth="1"/>
    <col min="7172" max="7172" width="17.44140625" style="54" customWidth="1"/>
    <col min="7173" max="7173" width="18.88671875" style="54" customWidth="1"/>
    <col min="7174" max="7174" width="14.6640625" style="54" customWidth="1"/>
    <col min="7175" max="7175" width="14" style="54" customWidth="1"/>
    <col min="7176" max="7177" width="11" style="54" customWidth="1"/>
    <col min="7178" max="7178" width="11.109375" style="54" customWidth="1"/>
    <col min="7179" max="7180" width="13.33203125" style="54" customWidth="1"/>
    <col min="7181" max="7181" width="13.88671875" style="54" customWidth="1"/>
    <col min="7182" max="7185" width="9.109375" style="54" customWidth="1"/>
    <col min="7186" max="7424" width="8.88671875" style="54"/>
    <col min="7425" max="7425" width="46.109375" style="54" customWidth="1"/>
    <col min="7426" max="7426" width="11.6640625" style="54" customWidth="1"/>
    <col min="7427" max="7427" width="15.6640625" style="54" customWidth="1"/>
    <col min="7428" max="7428" width="17.44140625" style="54" customWidth="1"/>
    <col min="7429" max="7429" width="18.88671875" style="54" customWidth="1"/>
    <col min="7430" max="7430" width="14.6640625" style="54" customWidth="1"/>
    <col min="7431" max="7431" width="14" style="54" customWidth="1"/>
    <col min="7432" max="7433" width="11" style="54" customWidth="1"/>
    <col min="7434" max="7434" width="11.109375" style="54" customWidth="1"/>
    <col min="7435" max="7436" width="13.33203125" style="54" customWidth="1"/>
    <col min="7437" max="7437" width="13.88671875" style="54" customWidth="1"/>
    <col min="7438" max="7441" width="9.109375" style="54" customWidth="1"/>
    <col min="7442" max="7680" width="8.88671875" style="54"/>
    <col min="7681" max="7681" width="46.109375" style="54" customWidth="1"/>
    <col min="7682" max="7682" width="11.6640625" style="54" customWidth="1"/>
    <col min="7683" max="7683" width="15.6640625" style="54" customWidth="1"/>
    <col min="7684" max="7684" width="17.44140625" style="54" customWidth="1"/>
    <col min="7685" max="7685" width="18.88671875" style="54" customWidth="1"/>
    <col min="7686" max="7686" width="14.6640625" style="54" customWidth="1"/>
    <col min="7687" max="7687" width="14" style="54" customWidth="1"/>
    <col min="7688" max="7689" width="11" style="54" customWidth="1"/>
    <col min="7690" max="7690" width="11.109375" style="54" customWidth="1"/>
    <col min="7691" max="7692" width="13.33203125" style="54" customWidth="1"/>
    <col min="7693" max="7693" width="13.88671875" style="54" customWidth="1"/>
    <col min="7694" max="7697" width="9.109375" style="54" customWidth="1"/>
    <col min="7698" max="7936" width="8.88671875" style="54"/>
    <col min="7937" max="7937" width="46.109375" style="54" customWidth="1"/>
    <col min="7938" max="7938" width="11.6640625" style="54" customWidth="1"/>
    <col min="7939" max="7939" width="15.6640625" style="54" customWidth="1"/>
    <col min="7940" max="7940" width="17.44140625" style="54" customWidth="1"/>
    <col min="7941" max="7941" width="18.88671875" style="54" customWidth="1"/>
    <col min="7942" max="7942" width="14.6640625" style="54" customWidth="1"/>
    <col min="7943" max="7943" width="14" style="54" customWidth="1"/>
    <col min="7944" max="7945" width="11" style="54" customWidth="1"/>
    <col min="7946" max="7946" width="11.109375" style="54" customWidth="1"/>
    <col min="7947" max="7948" width="13.33203125" style="54" customWidth="1"/>
    <col min="7949" max="7949" width="13.88671875" style="54" customWidth="1"/>
    <col min="7950" max="7953" width="9.109375" style="54" customWidth="1"/>
    <col min="7954" max="8192" width="8.88671875" style="54"/>
    <col min="8193" max="8193" width="46.109375" style="54" customWidth="1"/>
    <col min="8194" max="8194" width="11.6640625" style="54" customWidth="1"/>
    <col min="8195" max="8195" width="15.6640625" style="54" customWidth="1"/>
    <col min="8196" max="8196" width="17.44140625" style="54" customWidth="1"/>
    <col min="8197" max="8197" width="18.88671875" style="54" customWidth="1"/>
    <col min="8198" max="8198" width="14.6640625" style="54" customWidth="1"/>
    <col min="8199" max="8199" width="14" style="54" customWidth="1"/>
    <col min="8200" max="8201" width="11" style="54" customWidth="1"/>
    <col min="8202" max="8202" width="11.109375" style="54" customWidth="1"/>
    <col min="8203" max="8204" width="13.33203125" style="54" customWidth="1"/>
    <col min="8205" max="8205" width="13.88671875" style="54" customWidth="1"/>
    <col min="8206" max="8209" width="9.109375" style="54" customWidth="1"/>
    <col min="8210" max="8448" width="8.88671875" style="54"/>
    <col min="8449" max="8449" width="46.109375" style="54" customWidth="1"/>
    <col min="8450" max="8450" width="11.6640625" style="54" customWidth="1"/>
    <col min="8451" max="8451" width="15.6640625" style="54" customWidth="1"/>
    <col min="8452" max="8452" width="17.44140625" style="54" customWidth="1"/>
    <col min="8453" max="8453" width="18.88671875" style="54" customWidth="1"/>
    <col min="8454" max="8454" width="14.6640625" style="54" customWidth="1"/>
    <col min="8455" max="8455" width="14" style="54" customWidth="1"/>
    <col min="8456" max="8457" width="11" style="54" customWidth="1"/>
    <col min="8458" max="8458" width="11.109375" style="54" customWidth="1"/>
    <col min="8459" max="8460" width="13.33203125" style="54" customWidth="1"/>
    <col min="8461" max="8461" width="13.88671875" style="54" customWidth="1"/>
    <col min="8462" max="8465" width="9.109375" style="54" customWidth="1"/>
    <col min="8466" max="8704" width="8.88671875" style="54"/>
    <col min="8705" max="8705" width="46.109375" style="54" customWidth="1"/>
    <col min="8706" max="8706" width="11.6640625" style="54" customWidth="1"/>
    <col min="8707" max="8707" width="15.6640625" style="54" customWidth="1"/>
    <col min="8708" max="8708" width="17.44140625" style="54" customWidth="1"/>
    <col min="8709" max="8709" width="18.88671875" style="54" customWidth="1"/>
    <col min="8710" max="8710" width="14.6640625" style="54" customWidth="1"/>
    <col min="8711" max="8711" width="14" style="54" customWidth="1"/>
    <col min="8712" max="8713" width="11" style="54" customWidth="1"/>
    <col min="8714" max="8714" width="11.109375" style="54" customWidth="1"/>
    <col min="8715" max="8716" width="13.33203125" style="54" customWidth="1"/>
    <col min="8717" max="8717" width="13.88671875" style="54" customWidth="1"/>
    <col min="8718" max="8721" width="9.109375" style="54" customWidth="1"/>
    <col min="8722" max="8960" width="8.88671875" style="54"/>
    <col min="8961" max="8961" width="46.109375" style="54" customWidth="1"/>
    <col min="8962" max="8962" width="11.6640625" style="54" customWidth="1"/>
    <col min="8963" max="8963" width="15.6640625" style="54" customWidth="1"/>
    <col min="8964" max="8964" width="17.44140625" style="54" customWidth="1"/>
    <col min="8965" max="8965" width="18.88671875" style="54" customWidth="1"/>
    <col min="8966" max="8966" width="14.6640625" style="54" customWidth="1"/>
    <col min="8967" max="8967" width="14" style="54" customWidth="1"/>
    <col min="8968" max="8969" width="11" style="54" customWidth="1"/>
    <col min="8970" max="8970" width="11.109375" style="54" customWidth="1"/>
    <col min="8971" max="8972" width="13.33203125" style="54" customWidth="1"/>
    <col min="8973" max="8973" width="13.88671875" style="54" customWidth="1"/>
    <col min="8974" max="8977" width="9.109375" style="54" customWidth="1"/>
    <col min="8978" max="9216" width="8.88671875" style="54"/>
    <col min="9217" max="9217" width="46.109375" style="54" customWidth="1"/>
    <col min="9218" max="9218" width="11.6640625" style="54" customWidth="1"/>
    <col min="9219" max="9219" width="15.6640625" style="54" customWidth="1"/>
    <col min="9220" max="9220" width="17.44140625" style="54" customWidth="1"/>
    <col min="9221" max="9221" width="18.88671875" style="54" customWidth="1"/>
    <col min="9222" max="9222" width="14.6640625" style="54" customWidth="1"/>
    <col min="9223" max="9223" width="14" style="54" customWidth="1"/>
    <col min="9224" max="9225" width="11" style="54" customWidth="1"/>
    <col min="9226" max="9226" width="11.109375" style="54" customWidth="1"/>
    <col min="9227" max="9228" width="13.33203125" style="54" customWidth="1"/>
    <col min="9229" max="9229" width="13.88671875" style="54" customWidth="1"/>
    <col min="9230" max="9233" width="9.109375" style="54" customWidth="1"/>
    <col min="9234" max="9472" width="8.88671875" style="54"/>
    <col min="9473" max="9473" width="46.109375" style="54" customWidth="1"/>
    <col min="9474" max="9474" width="11.6640625" style="54" customWidth="1"/>
    <col min="9475" max="9475" width="15.6640625" style="54" customWidth="1"/>
    <col min="9476" max="9476" width="17.44140625" style="54" customWidth="1"/>
    <col min="9477" max="9477" width="18.88671875" style="54" customWidth="1"/>
    <col min="9478" max="9478" width="14.6640625" style="54" customWidth="1"/>
    <col min="9479" max="9479" width="14" style="54" customWidth="1"/>
    <col min="9480" max="9481" width="11" style="54" customWidth="1"/>
    <col min="9482" max="9482" width="11.109375" style="54" customWidth="1"/>
    <col min="9483" max="9484" width="13.33203125" style="54" customWidth="1"/>
    <col min="9485" max="9485" width="13.88671875" style="54" customWidth="1"/>
    <col min="9486" max="9489" width="9.109375" style="54" customWidth="1"/>
    <col min="9490" max="9728" width="8.88671875" style="54"/>
    <col min="9729" max="9729" width="46.109375" style="54" customWidth="1"/>
    <col min="9730" max="9730" width="11.6640625" style="54" customWidth="1"/>
    <col min="9731" max="9731" width="15.6640625" style="54" customWidth="1"/>
    <col min="9732" max="9732" width="17.44140625" style="54" customWidth="1"/>
    <col min="9733" max="9733" width="18.88671875" style="54" customWidth="1"/>
    <col min="9734" max="9734" width="14.6640625" style="54" customWidth="1"/>
    <col min="9735" max="9735" width="14" style="54" customWidth="1"/>
    <col min="9736" max="9737" width="11" style="54" customWidth="1"/>
    <col min="9738" max="9738" width="11.109375" style="54" customWidth="1"/>
    <col min="9739" max="9740" width="13.33203125" style="54" customWidth="1"/>
    <col min="9741" max="9741" width="13.88671875" style="54" customWidth="1"/>
    <col min="9742" max="9745" width="9.109375" style="54" customWidth="1"/>
    <col min="9746" max="9984" width="8.88671875" style="54"/>
    <col min="9985" max="9985" width="46.109375" style="54" customWidth="1"/>
    <col min="9986" max="9986" width="11.6640625" style="54" customWidth="1"/>
    <col min="9987" max="9987" width="15.6640625" style="54" customWidth="1"/>
    <col min="9988" max="9988" width="17.44140625" style="54" customWidth="1"/>
    <col min="9989" max="9989" width="18.88671875" style="54" customWidth="1"/>
    <col min="9990" max="9990" width="14.6640625" style="54" customWidth="1"/>
    <col min="9991" max="9991" width="14" style="54" customWidth="1"/>
    <col min="9992" max="9993" width="11" style="54" customWidth="1"/>
    <col min="9994" max="9994" width="11.109375" style="54" customWidth="1"/>
    <col min="9995" max="9996" width="13.33203125" style="54" customWidth="1"/>
    <col min="9997" max="9997" width="13.88671875" style="54" customWidth="1"/>
    <col min="9998" max="10001" width="9.109375" style="54" customWidth="1"/>
    <col min="10002" max="10240" width="8.88671875" style="54"/>
    <col min="10241" max="10241" width="46.109375" style="54" customWidth="1"/>
    <col min="10242" max="10242" width="11.6640625" style="54" customWidth="1"/>
    <col min="10243" max="10243" width="15.6640625" style="54" customWidth="1"/>
    <col min="10244" max="10244" width="17.44140625" style="54" customWidth="1"/>
    <col min="10245" max="10245" width="18.88671875" style="54" customWidth="1"/>
    <col min="10246" max="10246" width="14.6640625" style="54" customWidth="1"/>
    <col min="10247" max="10247" width="14" style="54" customWidth="1"/>
    <col min="10248" max="10249" width="11" style="54" customWidth="1"/>
    <col min="10250" max="10250" width="11.109375" style="54" customWidth="1"/>
    <col min="10251" max="10252" width="13.33203125" style="54" customWidth="1"/>
    <col min="10253" max="10253" width="13.88671875" style="54" customWidth="1"/>
    <col min="10254" max="10257" width="9.109375" style="54" customWidth="1"/>
    <col min="10258" max="10496" width="8.88671875" style="54"/>
    <col min="10497" max="10497" width="46.109375" style="54" customWidth="1"/>
    <col min="10498" max="10498" width="11.6640625" style="54" customWidth="1"/>
    <col min="10499" max="10499" width="15.6640625" style="54" customWidth="1"/>
    <col min="10500" max="10500" width="17.44140625" style="54" customWidth="1"/>
    <col min="10501" max="10501" width="18.88671875" style="54" customWidth="1"/>
    <col min="10502" max="10502" width="14.6640625" style="54" customWidth="1"/>
    <col min="10503" max="10503" width="14" style="54" customWidth="1"/>
    <col min="10504" max="10505" width="11" style="54" customWidth="1"/>
    <col min="10506" max="10506" width="11.109375" style="54" customWidth="1"/>
    <col min="10507" max="10508" width="13.33203125" style="54" customWidth="1"/>
    <col min="10509" max="10509" width="13.88671875" style="54" customWidth="1"/>
    <col min="10510" max="10513" width="9.109375" style="54" customWidth="1"/>
    <col min="10514" max="10752" width="8.88671875" style="54"/>
    <col min="10753" max="10753" width="46.109375" style="54" customWidth="1"/>
    <col min="10754" max="10754" width="11.6640625" style="54" customWidth="1"/>
    <col min="10755" max="10755" width="15.6640625" style="54" customWidth="1"/>
    <col min="10756" max="10756" width="17.44140625" style="54" customWidth="1"/>
    <col min="10757" max="10757" width="18.88671875" style="54" customWidth="1"/>
    <col min="10758" max="10758" width="14.6640625" style="54" customWidth="1"/>
    <col min="10759" max="10759" width="14" style="54" customWidth="1"/>
    <col min="10760" max="10761" width="11" style="54" customWidth="1"/>
    <col min="10762" max="10762" width="11.109375" style="54" customWidth="1"/>
    <col min="10763" max="10764" width="13.33203125" style="54" customWidth="1"/>
    <col min="10765" max="10765" width="13.88671875" style="54" customWidth="1"/>
    <col min="10766" max="10769" width="9.109375" style="54" customWidth="1"/>
    <col min="10770" max="11008" width="8.88671875" style="54"/>
    <col min="11009" max="11009" width="46.109375" style="54" customWidth="1"/>
    <col min="11010" max="11010" width="11.6640625" style="54" customWidth="1"/>
    <col min="11011" max="11011" width="15.6640625" style="54" customWidth="1"/>
    <col min="11012" max="11012" width="17.44140625" style="54" customWidth="1"/>
    <col min="11013" max="11013" width="18.88671875" style="54" customWidth="1"/>
    <col min="11014" max="11014" width="14.6640625" style="54" customWidth="1"/>
    <col min="11015" max="11015" width="14" style="54" customWidth="1"/>
    <col min="11016" max="11017" width="11" style="54" customWidth="1"/>
    <col min="11018" max="11018" width="11.109375" style="54" customWidth="1"/>
    <col min="11019" max="11020" width="13.33203125" style="54" customWidth="1"/>
    <col min="11021" max="11021" width="13.88671875" style="54" customWidth="1"/>
    <col min="11022" max="11025" width="9.109375" style="54" customWidth="1"/>
    <col min="11026" max="11264" width="8.88671875" style="54"/>
    <col min="11265" max="11265" width="46.109375" style="54" customWidth="1"/>
    <col min="11266" max="11266" width="11.6640625" style="54" customWidth="1"/>
    <col min="11267" max="11267" width="15.6640625" style="54" customWidth="1"/>
    <col min="11268" max="11268" width="17.44140625" style="54" customWidth="1"/>
    <col min="11269" max="11269" width="18.88671875" style="54" customWidth="1"/>
    <col min="11270" max="11270" width="14.6640625" style="54" customWidth="1"/>
    <col min="11271" max="11271" width="14" style="54" customWidth="1"/>
    <col min="11272" max="11273" width="11" style="54" customWidth="1"/>
    <col min="11274" max="11274" width="11.109375" style="54" customWidth="1"/>
    <col min="11275" max="11276" width="13.33203125" style="54" customWidth="1"/>
    <col min="11277" max="11277" width="13.88671875" style="54" customWidth="1"/>
    <col min="11278" max="11281" width="9.109375" style="54" customWidth="1"/>
    <col min="11282" max="11520" width="8.88671875" style="54"/>
    <col min="11521" max="11521" width="46.109375" style="54" customWidth="1"/>
    <col min="11522" max="11522" width="11.6640625" style="54" customWidth="1"/>
    <col min="11523" max="11523" width="15.6640625" style="54" customWidth="1"/>
    <col min="11524" max="11524" width="17.44140625" style="54" customWidth="1"/>
    <col min="11525" max="11525" width="18.88671875" style="54" customWidth="1"/>
    <col min="11526" max="11526" width="14.6640625" style="54" customWidth="1"/>
    <col min="11527" max="11527" width="14" style="54" customWidth="1"/>
    <col min="11528" max="11529" width="11" style="54" customWidth="1"/>
    <col min="11530" max="11530" width="11.109375" style="54" customWidth="1"/>
    <col min="11531" max="11532" width="13.33203125" style="54" customWidth="1"/>
    <col min="11533" max="11533" width="13.88671875" style="54" customWidth="1"/>
    <col min="11534" max="11537" width="9.109375" style="54" customWidth="1"/>
    <col min="11538" max="11776" width="8.88671875" style="54"/>
    <col min="11777" max="11777" width="46.109375" style="54" customWidth="1"/>
    <col min="11778" max="11778" width="11.6640625" style="54" customWidth="1"/>
    <col min="11779" max="11779" width="15.6640625" style="54" customWidth="1"/>
    <col min="11780" max="11780" width="17.44140625" style="54" customWidth="1"/>
    <col min="11781" max="11781" width="18.88671875" style="54" customWidth="1"/>
    <col min="11782" max="11782" width="14.6640625" style="54" customWidth="1"/>
    <col min="11783" max="11783" width="14" style="54" customWidth="1"/>
    <col min="11784" max="11785" width="11" style="54" customWidth="1"/>
    <col min="11786" max="11786" width="11.109375" style="54" customWidth="1"/>
    <col min="11787" max="11788" width="13.33203125" style="54" customWidth="1"/>
    <col min="11789" max="11789" width="13.88671875" style="54" customWidth="1"/>
    <col min="11790" max="11793" width="9.109375" style="54" customWidth="1"/>
    <col min="11794" max="12032" width="8.88671875" style="54"/>
    <col min="12033" max="12033" width="46.109375" style="54" customWidth="1"/>
    <col min="12034" max="12034" width="11.6640625" style="54" customWidth="1"/>
    <col min="12035" max="12035" width="15.6640625" style="54" customWidth="1"/>
    <col min="12036" max="12036" width="17.44140625" style="54" customWidth="1"/>
    <col min="12037" max="12037" width="18.88671875" style="54" customWidth="1"/>
    <col min="12038" max="12038" width="14.6640625" style="54" customWidth="1"/>
    <col min="12039" max="12039" width="14" style="54" customWidth="1"/>
    <col min="12040" max="12041" width="11" style="54" customWidth="1"/>
    <col min="12042" max="12042" width="11.109375" style="54" customWidth="1"/>
    <col min="12043" max="12044" width="13.33203125" style="54" customWidth="1"/>
    <col min="12045" max="12045" width="13.88671875" style="54" customWidth="1"/>
    <col min="12046" max="12049" width="9.109375" style="54" customWidth="1"/>
    <col min="12050" max="12288" width="8.88671875" style="54"/>
    <col min="12289" max="12289" width="46.109375" style="54" customWidth="1"/>
    <col min="12290" max="12290" width="11.6640625" style="54" customWidth="1"/>
    <col min="12291" max="12291" width="15.6640625" style="54" customWidth="1"/>
    <col min="12292" max="12292" width="17.44140625" style="54" customWidth="1"/>
    <col min="12293" max="12293" width="18.88671875" style="54" customWidth="1"/>
    <col min="12294" max="12294" width="14.6640625" style="54" customWidth="1"/>
    <col min="12295" max="12295" width="14" style="54" customWidth="1"/>
    <col min="12296" max="12297" width="11" style="54" customWidth="1"/>
    <col min="12298" max="12298" width="11.109375" style="54" customWidth="1"/>
    <col min="12299" max="12300" width="13.33203125" style="54" customWidth="1"/>
    <col min="12301" max="12301" width="13.88671875" style="54" customWidth="1"/>
    <col min="12302" max="12305" width="9.109375" style="54" customWidth="1"/>
    <col min="12306" max="12544" width="8.88671875" style="54"/>
    <col min="12545" max="12545" width="46.109375" style="54" customWidth="1"/>
    <col min="12546" max="12546" width="11.6640625" style="54" customWidth="1"/>
    <col min="12547" max="12547" width="15.6640625" style="54" customWidth="1"/>
    <col min="12548" max="12548" width="17.44140625" style="54" customWidth="1"/>
    <col min="12549" max="12549" width="18.88671875" style="54" customWidth="1"/>
    <col min="12550" max="12550" width="14.6640625" style="54" customWidth="1"/>
    <col min="12551" max="12551" width="14" style="54" customWidth="1"/>
    <col min="12552" max="12553" width="11" style="54" customWidth="1"/>
    <col min="12554" max="12554" width="11.109375" style="54" customWidth="1"/>
    <col min="12555" max="12556" width="13.33203125" style="54" customWidth="1"/>
    <col min="12557" max="12557" width="13.88671875" style="54" customWidth="1"/>
    <col min="12558" max="12561" width="9.109375" style="54" customWidth="1"/>
    <col min="12562" max="12800" width="8.88671875" style="54"/>
    <col min="12801" max="12801" width="46.109375" style="54" customWidth="1"/>
    <col min="12802" max="12802" width="11.6640625" style="54" customWidth="1"/>
    <col min="12803" max="12803" width="15.6640625" style="54" customWidth="1"/>
    <col min="12804" max="12804" width="17.44140625" style="54" customWidth="1"/>
    <col min="12805" max="12805" width="18.88671875" style="54" customWidth="1"/>
    <col min="12806" max="12806" width="14.6640625" style="54" customWidth="1"/>
    <col min="12807" max="12807" width="14" style="54" customWidth="1"/>
    <col min="12808" max="12809" width="11" style="54" customWidth="1"/>
    <col min="12810" max="12810" width="11.109375" style="54" customWidth="1"/>
    <col min="12811" max="12812" width="13.33203125" style="54" customWidth="1"/>
    <col min="12813" max="12813" width="13.88671875" style="54" customWidth="1"/>
    <col min="12814" max="12817" width="9.109375" style="54" customWidth="1"/>
    <col min="12818" max="13056" width="8.88671875" style="54"/>
    <col min="13057" max="13057" width="46.109375" style="54" customWidth="1"/>
    <col min="13058" max="13058" width="11.6640625" style="54" customWidth="1"/>
    <col min="13059" max="13059" width="15.6640625" style="54" customWidth="1"/>
    <col min="13060" max="13060" width="17.44140625" style="54" customWidth="1"/>
    <col min="13061" max="13061" width="18.88671875" style="54" customWidth="1"/>
    <col min="13062" max="13062" width="14.6640625" style="54" customWidth="1"/>
    <col min="13063" max="13063" width="14" style="54" customWidth="1"/>
    <col min="13064" max="13065" width="11" style="54" customWidth="1"/>
    <col min="13066" max="13066" width="11.109375" style="54" customWidth="1"/>
    <col min="13067" max="13068" width="13.33203125" style="54" customWidth="1"/>
    <col min="13069" max="13069" width="13.88671875" style="54" customWidth="1"/>
    <col min="13070" max="13073" width="9.109375" style="54" customWidth="1"/>
    <col min="13074" max="13312" width="8.88671875" style="54"/>
    <col min="13313" max="13313" width="46.109375" style="54" customWidth="1"/>
    <col min="13314" max="13314" width="11.6640625" style="54" customWidth="1"/>
    <col min="13315" max="13315" width="15.6640625" style="54" customWidth="1"/>
    <col min="13316" max="13316" width="17.44140625" style="54" customWidth="1"/>
    <col min="13317" max="13317" width="18.88671875" style="54" customWidth="1"/>
    <col min="13318" max="13318" width="14.6640625" style="54" customWidth="1"/>
    <col min="13319" max="13319" width="14" style="54" customWidth="1"/>
    <col min="13320" max="13321" width="11" style="54" customWidth="1"/>
    <col min="13322" max="13322" width="11.109375" style="54" customWidth="1"/>
    <col min="13323" max="13324" width="13.33203125" style="54" customWidth="1"/>
    <col min="13325" max="13325" width="13.88671875" style="54" customWidth="1"/>
    <col min="13326" max="13329" width="9.109375" style="54" customWidth="1"/>
    <col min="13330" max="13568" width="8.88671875" style="54"/>
    <col min="13569" max="13569" width="46.109375" style="54" customWidth="1"/>
    <col min="13570" max="13570" width="11.6640625" style="54" customWidth="1"/>
    <col min="13571" max="13571" width="15.6640625" style="54" customWidth="1"/>
    <col min="13572" max="13572" width="17.44140625" style="54" customWidth="1"/>
    <col min="13573" max="13573" width="18.88671875" style="54" customWidth="1"/>
    <col min="13574" max="13574" width="14.6640625" style="54" customWidth="1"/>
    <col min="13575" max="13575" width="14" style="54" customWidth="1"/>
    <col min="13576" max="13577" width="11" style="54" customWidth="1"/>
    <col min="13578" max="13578" width="11.109375" style="54" customWidth="1"/>
    <col min="13579" max="13580" width="13.33203125" style="54" customWidth="1"/>
    <col min="13581" max="13581" width="13.88671875" style="54" customWidth="1"/>
    <col min="13582" max="13585" width="9.109375" style="54" customWidth="1"/>
    <col min="13586" max="13824" width="8.88671875" style="54"/>
    <col min="13825" max="13825" width="46.109375" style="54" customWidth="1"/>
    <col min="13826" max="13826" width="11.6640625" style="54" customWidth="1"/>
    <col min="13827" max="13827" width="15.6640625" style="54" customWidth="1"/>
    <col min="13828" max="13828" width="17.44140625" style="54" customWidth="1"/>
    <col min="13829" max="13829" width="18.88671875" style="54" customWidth="1"/>
    <col min="13830" max="13830" width="14.6640625" style="54" customWidth="1"/>
    <col min="13831" max="13831" width="14" style="54" customWidth="1"/>
    <col min="13832" max="13833" width="11" style="54" customWidth="1"/>
    <col min="13834" max="13834" width="11.109375" style="54" customWidth="1"/>
    <col min="13835" max="13836" width="13.33203125" style="54" customWidth="1"/>
    <col min="13837" max="13837" width="13.88671875" style="54" customWidth="1"/>
    <col min="13838" max="13841" width="9.109375" style="54" customWidth="1"/>
    <col min="13842" max="14080" width="8.88671875" style="54"/>
    <col min="14081" max="14081" width="46.109375" style="54" customWidth="1"/>
    <col min="14082" max="14082" width="11.6640625" style="54" customWidth="1"/>
    <col min="14083" max="14083" width="15.6640625" style="54" customWidth="1"/>
    <col min="14084" max="14084" width="17.44140625" style="54" customWidth="1"/>
    <col min="14085" max="14085" width="18.88671875" style="54" customWidth="1"/>
    <col min="14086" max="14086" width="14.6640625" style="54" customWidth="1"/>
    <col min="14087" max="14087" width="14" style="54" customWidth="1"/>
    <col min="14088" max="14089" width="11" style="54" customWidth="1"/>
    <col min="14090" max="14090" width="11.109375" style="54" customWidth="1"/>
    <col min="14091" max="14092" width="13.33203125" style="54" customWidth="1"/>
    <col min="14093" max="14093" width="13.88671875" style="54" customWidth="1"/>
    <col min="14094" max="14097" width="9.109375" style="54" customWidth="1"/>
    <col min="14098" max="14336" width="8.88671875" style="54"/>
    <col min="14337" max="14337" width="46.109375" style="54" customWidth="1"/>
    <col min="14338" max="14338" width="11.6640625" style="54" customWidth="1"/>
    <col min="14339" max="14339" width="15.6640625" style="54" customWidth="1"/>
    <col min="14340" max="14340" width="17.44140625" style="54" customWidth="1"/>
    <col min="14341" max="14341" width="18.88671875" style="54" customWidth="1"/>
    <col min="14342" max="14342" width="14.6640625" style="54" customWidth="1"/>
    <col min="14343" max="14343" width="14" style="54" customWidth="1"/>
    <col min="14344" max="14345" width="11" style="54" customWidth="1"/>
    <col min="14346" max="14346" width="11.109375" style="54" customWidth="1"/>
    <col min="14347" max="14348" width="13.33203125" style="54" customWidth="1"/>
    <col min="14349" max="14349" width="13.88671875" style="54" customWidth="1"/>
    <col min="14350" max="14353" width="9.109375" style="54" customWidth="1"/>
    <col min="14354" max="14592" width="8.88671875" style="54"/>
    <col min="14593" max="14593" width="46.109375" style="54" customWidth="1"/>
    <col min="14594" max="14594" width="11.6640625" style="54" customWidth="1"/>
    <col min="14595" max="14595" width="15.6640625" style="54" customWidth="1"/>
    <col min="14596" max="14596" width="17.44140625" style="54" customWidth="1"/>
    <col min="14597" max="14597" width="18.88671875" style="54" customWidth="1"/>
    <col min="14598" max="14598" width="14.6640625" style="54" customWidth="1"/>
    <col min="14599" max="14599" width="14" style="54" customWidth="1"/>
    <col min="14600" max="14601" width="11" style="54" customWidth="1"/>
    <col min="14602" max="14602" width="11.109375" style="54" customWidth="1"/>
    <col min="14603" max="14604" width="13.33203125" style="54" customWidth="1"/>
    <col min="14605" max="14605" width="13.88671875" style="54" customWidth="1"/>
    <col min="14606" max="14609" width="9.109375" style="54" customWidth="1"/>
    <col min="14610" max="14848" width="8.88671875" style="54"/>
    <col min="14849" max="14849" width="46.109375" style="54" customWidth="1"/>
    <col min="14850" max="14850" width="11.6640625" style="54" customWidth="1"/>
    <col min="14851" max="14851" width="15.6640625" style="54" customWidth="1"/>
    <col min="14852" max="14852" width="17.44140625" style="54" customWidth="1"/>
    <col min="14853" max="14853" width="18.88671875" style="54" customWidth="1"/>
    <col min="14854" max="14854" width="14.6640625" style="54" customWidth="1"/>
    <col min="14855" max="14855" width="14" style="54" customWidth="1"/>
    <col min="14856" max="14857" width="11" style="54" customWidth="1"/>
    <col min="14858" max="14858" width="11.109375" style="54" customWidth="1"/>
    <col min="14859" max="14860" width="13.33203125" style="54" customWidth="1"/>
    <col min="14861" max="14861" width="13.88671875" style="54" customWidth="1"/>
    <col min="14862" max="14865" width="9.109375" style="54" customWidth="1"/>
    <col min="14866" max="15104" width="8.88671875" style="54"/>
    <col min="15105" max="15105" width="46.109375" style="54" customWidth="1"/>
    <col min="15106" max="15106" width="11.6640625" style="54" customWidth="1"/>
    <col min="15107" max="15107" width="15.6640625" style="54" customWidth="1"/>
    <col min="15108" max="15108" width="17.44140625" style="54" customWidth="1"/>
    <col min="15109" max="15109" width="18.88671875" style="54" customWidth="1"/>
    <col min="15110" max="15110" width="14.6640625" style="54" customWidth="1"/>
    <col min="15111" max="15111" width="14" style="54" customWidth="1"/>
    <col min="15112" max="15113" width="11" style="54" customWidth="1"/>
    <col min="15114" max="15114" width="11.109375" style="54" customWidth="1"/>
    <col min="15115" max="15116" width="13.33203125" style="54" customWidth="1"/>
    <col min="15117" max="15117" width="13.88671875" style="54" customWidth="1"/>
    <col min="15118" max="15121" width="9.109375" style="54" customWidth="1"/>
    <col min="15122" max="15360" width="8.88671875" style="54"/>
    <col min="15361" max="15361" width="46.109375" style="54" customWidth="1"/>
    <col min="15362" max="15362" width="11.6640625" style="54" customWidth="1"/>
    <col min="15363" max="15363" width="15.6640625" style="54" customWidth="1"/>
    <col min="15364" max="15364" width="17.44140625" style="54" customWidth="1"/>
    <col min="15365" max="15365" width="18.88671875" style="54" customWidth="1"/>
    <col min="15366" max="15366" width="14.6640625" style="54" customWidth="1"/>
    <col min="15367" max="15367" width="14" style="54" customWidth="1"/>
    <col min="15368" max="15369" width="11" style="54" customWidth="1"/>
    <col min="15370" max="15370" width="11.109375" style="54" customWidth="1"/>
    <col min="15371" max="15372" width="13.33203125" style="54" customWidth="1"/>
    <col min="15373" max="15373" width="13.88671875" style="54" customWidth="1"/>
    <col min="15374" max="15377" width="9.109375" style="54" customWidth="1"/>
    <col min="15378" max="15616" width="8.88671875" style="54"/>
    <col min="15617" max="15617" width="46.109375" style="54" customWidth="1"/>
    <col min="15618" max="15618" width="11.6640625" style="54" customWidth="1"/>
    <col min="15619" max="15619" width="15.6640625" style="54" customWidth="1"/>
    <col min="15620" max="15620" width="17.44140625" style="54" customWidth="1"/>
    <col min="15621" max="15621" width="18.88671875" style="54" customWidth="1"/>
    <col min="15622" max="15622" width="14.6640625" style="54" customWidth="1"/>
    <col min="15623" max="15623" width="14" style="54" customWidth="1"/>
    <col min="15624" max="15625" width="11" style="54" customWidth="1"/>
    <col min="15626" max="15626" width="11.109375" style="54" customWidth="1"/>
    <col min="15627" max="15628" width="13.33203125" style="54" customWidth="1"/>
    <col min="15629" max="15629" width="13.88671875" style="54" customWidth="1"/>
    <col min="15630" max="15633" width="9.109375" style="54" customWidth="1"/>
    <col min="15634" max="15872" width="8.88671875" style="54"/>
    <col min="15873" max="15873" width="46.109375" style="54" customWidth="1"/>
    <col min="15874" max="15874" width="11.6640625" style="54" customWidth="1"/>
    <col min="15875" max="15875" width="15.6640625" style="54" customWidth="1"/>
    <col min="15876" max="15876" width="17.44140625" style="54" customWidth="1"/>
    <col min="15877" max="15877" width="18.88671875" style="54" customWidth="1"/>
    <col min="15878" max="15878" width="14.6640625" style="54" customWidth="1"/>
    <col min="15879" max="15879" width="14" style="54" customWidth="1"/>
    <col min="15880" max="15881" width="11" style="54" customWidth="1"/>
    <col min="15882" max="15882" width="11.109375" style="54" customWidth="1"/>
    <col min="15883" max="15884" width="13.33203125" style="54" customWidth="1"/>
    <col min="15885" max="15885" width="13.88671875" style="54" customWidth="1"/>
    <col min="15886" max="15889" width="9.109375" style="54" customWidth="1"/>
    <col min="15890" max="16128" width="8.88671875" style="54"/>
    <col min="16129" max="16129" width="46.109375" style="54" customWidth="1"/>
    <col min="16130" max="16130" width="11.6640625" style="54" customWidth="1"/>
    <col min="16131" max="16131" width="15.6640625" style="54" customWidth="1"/>
    <col min="16132" max="16132" width="17.44140625" style="54" customWidth="1"/>
    <col min="16133" max="16133" width="18.88671875" style="54" customWidth="1"/>
    <col min="16134" max="16134" width="14.6640625" style="54" customWidth="1"/>
    <col min="16135" max="16135" width="14" style="54" customWidth="1"/>
    <col min="16136" max="16137" width="11" style="54" customWidth="1"/>
    <col min="16138" max="16138" width="11.109375" style="54" customWidth="1"/>
    <col min="16139" max="16140" width="13.33203125" style="54" customWidth="1"/>
    <col min="16141" max="16141" width="13.88671875" style="54" customWidth="1"/>
    <col min="16142" max="16145" width="9.109375" style="54" customWidth="1"/>
    <col min="16146" max="16384" width="8.88671875" style="54"/>
  </cols>
  <sheetData>
    <row r="1" spans="1:256" ht="18" x14ac:dyDescent="0.3">
      <c r="A1" s="281"/>
      <c r="B1" s="281"/>
      <c r="C1" s="282"/>
      <c r="F1" s="86"/>
      <c r="G1" s="256"/>
      <c r="H1" s="86"/>
      <c r="I1" s="283"/>
      <c r="J1" s="282"/>
      <c r="K1" s="282"/>
      <c r="L1" s="282"/>
    </row>
    <row r="2" spans="1:256" ht="18" x14ac:dyDescent="0.25">
      <c r="A2" s="281"/>
      <c r="B2" s="281"/>
      <c r="C2" s="282"/>
      <c r="F2" s="72"/>
      <c r="G2" s="257" t="s">
        <v>186</v>
      </c>
      <c r="H2" s="258"/>
      <c r="I2" s="283"/>
      <c r="J2" s="282"/>
      <c r="K2" s="282"/>
      <c r="L2" s="282"/>
    </row>
    <row r="3" spans="1:256" ht="18" x14ac:dyDescent="0.25">
      <c r="A3" s="281"/>
      <c r="B3" s="281"/>
      <c r="C3" s="282"/>
      <c r="F3" s="72"/>
      <c r="G3" s="257" t="s">
        <v>187</v>
      </c>
      <c r="H3" s="258"/>
      <c r="I3" s="283"/>
      <c r="J3" s="282"/>
      <c r="K3" s="282"/>
      <c r="L3" s="282"/>
    </row>
    <row r="4" spans="1:256" ht="18" x14ac:dyDescent="0.25">
      <c r="A4" s="60"/>
      <c r="B4" s="281"/>
      <c r="C4" s="282"/>
      <c r="F4" s="72"/>
      <c r="G4" s="257" t="s">
        <v>188</v>
      </c>
      <c r="H4" s="258"/>
      <c r="I4" s="283"/>
      <c r="J4" s="282"/>
      <c r="K4" s="282"/>
      <c r="L4" s="282"/>
    </row>
    <row r="5" spans="1:256" ht="30" customHeight="1" x14ac:dyDescent="0.25">
      <c r="A5" s="281"/>
      <c r="B5" s="281"/>
      <c r="C5" s="282"/>
      <c r="G5" s="257" t="s">
        <v>189</v>
      </c>
      <c r="H5" s="258"/>
      <c r="I5" s="283"/>
      <c r="J5" s="282"/>
      <c r="K5" s="282"/>
      <c r="L5" s="282"/>
    </row>
    <row r="6" spans="1:256" ht="18" customHeight="1" x14ac:dyDescent="0.3">
      <c r="A6" s="281"/>
      <c r="B6" s="281"/>
      <c r="C6" s="282"/>
      <c r="D6" s="62"/>
      <c r="E6" s="62"/>
      <c r="F6" s="62"/>
      <c r="G6" s="257" t="s">
        <v>190</v>
      </c>
      <c r="H6" s="260"/>
      <c r="I6" s="283"/>
      <c r="J6" s="282"/>
      <c r="K6" s="282"/>
      <c r="L6" s="282"/>
    </row>
    <row r="7" spans="1:256" ht="18" customHeight="1" x14ac:dyDescent="0.35">
      <c r="A7" s="67"/>
      <c r="B7" s="67"/>
      <c r="C7" s="67"/>
      <c r="D7" s="562" t="s">
        <v>314</v>
      </c>
      <c r="E7" s="562"/>
      <c r="F7" s="562"/>
      <c r="G7" s="562"/>
      <c r="H7" s="64"/>
      <c r="I7" s="284"/>
      <c r="J7" s="284"/>
      <c r="K7" s="284"/>
      <c r="L7" s="284"/>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c r="IQ7" s="68"/>
      <c r="IR7" s="68"/>
      <c r="IS7" s="68"/>
      <c r="IT7" s="68"/>
      <c r="IU7" s="68"/>
      <c r="IV7" s="68"/>
    </row>
    <row r="8" spans="1:256" ht="39" customHeight="1" x14ac:dyDescent="0.4">
      <c r="A8" s="67"/>
      <c r="B8" s="67"/>
      <c r="C8" s="262"/>
      <c r="D8" s="563" t="s">
        <v>315</v>
      </c>
      <c r="E8" s="562"/>
      <c r="F8" s="562"/>
      <c r="G8" s="562"/>
      <c r="H8" s="62"/>
      <c r="I8" s="285"/>
      <c r="J8" s="285"/>
      <c r="K8" s="285"/>
      <c r="L8" s="285"/>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c r="IR8" s="68"/>
      <c r="IS8" s="68"/>
      <c r="IT8" s="68"/>
      <c r="IU8" s="68"/>
      <c r="IV8" s="68"/>
    </row>
    <row r="9" spans="1:256" ht="21" x14ac:dyDescent="0.4">
      <c r="A9" s="67"/>
      <c r="B9" s="67"/>
      <c r="C9" s="262"/>
      <c r="D9" s="561" t="s">
        <v>98</v>
      </c>
      <c r="E9" s="561"/>
      <c r="F9" s="561"/>
      <c r="G9" s="561"/>
      <c r="H9" s="62"/>
      <c r="I9" s="284"/>
      <c r="J9" s="284"/>
      <c r="K9" s="284"/>
      <c r="L9" s="284"/>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c r="IL9" s="68"/>
      <c r="IM9" s="68"/>
      <c r="IN9" s="68"/>
      <c r="IO9" s="68"/>
      <c r="IP9" s="68"/>
      <c r="IQ9" s="68"/>
      <c r="IR9" s="68"/>
      <c r="IS9" s="68"/>
      <c r="IT9" s="68"/>
      <c r="IU9" s="68"/>
      <c r="IV9" s="68"/>
    </row>
    <row r="10" spans="1:256" ht="21" x14ac:dyDescent="0.4">
      <c r="A10" s="67"/>
      <c r="B10" s="67"/>
      <c r="C10" s="262"/>
      <c r="D10" s="629"/>
      <c r="E10" s="629"/>
      <c r="F10" s="629"/>
      <c r="G10" s="629"/>
      <c r="H10" s="286"/>
      <c r="I10" s="284"/>
      <c r="J10" s="284"/>
      <c r="K10" s="284"/>
      <c r="L10" s="284"/>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c r="IR10" s="68"/>
      <c r="IS10" s="68"/>
      <c r="IT10" s="68"/>
      <c r="IU10" s="68"/>
      <c r="IV10" s="68"/>
    </row>
    <row r="11" spans="1:256" ht="20.399999999999999" x14ac:dyDescent="0.35">
      <c r="A11" s="72"/>
      <c r="B11" s="72"/>
      <c r="C11" s="73"/>
      <c r="D11" s="73"/>
      <c r="E11" s="73"/>
      <c r="F11" s="73"/>
      <c r="G11" s="73"/>
      <c r="H11" s="286"/>
      <c r="I11" s="284"/>
      <c r="J11" s="284"/>
      <c r="K11" s="284"/>
      <c r="L11" s="284"/>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1"/>
      <c r="CG11" s="171"/>
      <c r="CH11" s="171"/>
      <c r="CI11" s="171"/>
      <c r="CJ11" s="171"/>
      <c r="CK11" s="171"/>
      <c r="CL11" s="171"/>
      <c r="CM11" s="171"/>
      <c r="CN11" s="171"/>
      <c r="CO11" s="171"/>
      <c r="CP11" s="171"/>
      <c r="CQ11" s="171"/>
      <c r="CR11" s="171"/>
      <c r="CS11" s="171"/>
      <c r="CT11" s="171"/>
      <c r="CU11" s="171"/>
      <c r="CV11" s="171"/>
      <c r="CW11" s="171"/>
      <c r="CX11" s="171"/>
      <c r="CY11" s="171"/>
      <c r="CZ11" s="171"/>
      <c r="DA11" s="171"/>
      <c r="DB11" s="171"/>
      <c r="DC11" s="171"/>
      <c r="DD11" s="171"/>
      <c r="DE11" s="171"/>
      <c r="DF11" s="171"/>
      <c r="DG11" s="171"/>
      <c r="DH11" s="171"/>
      <c r="DI11" s="171"/>
      <c r="DJ11" s="171"/>
      <c r="DK11" s="171"/>
      <c r="DL11" s="171"/>
      <c r="DM11" s="171"/>
      <c r="DN11" s="171"/>
      <c r="DO11" s="171"/>
      <c r="DP11" s="171"/>
      <c r="DQ11" s="171"/>
      <c r="DR11" s="171"/>
      <c r="DS11" s="171"/>
      <c r="DT11" s="171"/>
      <c r="DU11" s="171"/>
      <c r="DV11" s="171"/>
      <c r="DW11" s="171"/>
      <c r="DX11" s="171"/>
      <c r="DY11" s="171"/>
      <c r="DZ11" s="171"/>
      <c r="EA11" s="171"/>
      <c r="EB11" s="171"/>
      <c r="EC11" s="171"/>
      <c r="ED11" s="171"/>
      <c r="EE11" s="171"/>
      <c r="EF11" s="171"/>
      <c r="EG11" s="171"/>
      <c r="EH11" s="171"/>
      <c r="EI11" s="171"/>
      <c r="EJ11" s="171"/>
      <c r="EK11" s="171"/>
      <c r="EL11" s="171"/>
      <c r="EM11" s="171"/>
      <c r="EN11" s="171"/>
      <c r="EO11" s="171"/>
      <c r="EP11" s="171"/>
      <c r="EQ11" s="171"/>
      <c r="ER11" s="171"/>
      <c r="ES11" s="171"/>
      <c r="ET11" s="171"/>
      <c r="EU11" s="171"/>
      <c r="EV11" s="171"/>
      <c r="EW11" s="171"/>
      <c r="EX11" s="171"/>
      <c r="EY11" s="171"/>
      <c r="EZ11" s="171"/>
      <c r="FA11" s="171"/>
      <c r="FB11" s="171"/>
      <c r="FC11" s="171"/>
      <c r="FD11" s="171"/>
      <c r="FE11" s="171"/>
      <c r="FF11" s="171"/>
      <c r="FG11" s="171"/>
      <c r="FH11" s="171"/>
      <c r="FI11" s="171"/>
      <c r="FJ11" s="171"/>
      <c r="FK11" s="171"/>
      <c r="FL11" s="171"/>
      <c r="FM11" s="171"/>
      <c r="FN11" s="171"/>
      <c r="FO11" s="171"/>
      <c r="FP11" s="171"/>
      <c r="FQ11" s="171"/>
      <c r="FR11" s="171"/>
      <c r="FS11" s="171"/>
      <c r="FT11" s="171"/>
      <c r="FU11" s="171"/>
      <c r="FV11" s="171"/>
      <c r="FW11" s="171"/>
      <c r="FX11" s="171"/>
      <c r="FY11" s="171"/>
      <c r="FZ11" s="171"/>
      <c r="GA11" s="171"/>
      <c r="GB11" s="171"/>
      <c r="GC11" s="171"/>
      <c r="GD11" s="171"/>
      <c r="GE11" s="171"/>
      <c r="GF11" s="171"/>
      <c r="GG11" s="171"/>
      <c r="GH11" s="171"/>
      <c r="GI11" s="171"/>
      <c r="GJ11" s="171"/>
      <c r="GK11" s="171"/>
      <c r="GL11" s="171"/>
      <c r="GM11" s="171"/>
      <c r="GN11" s="171"/>
      <c r="GO11" s="171"/>
      <c r="GP11" s="171"/>
      <c r="GQ11" s="171"/>
      <c r="GR11" s="171"/>
      <c r="GS11" s="171"/>
      <c r="GT11" s="171"/>
      <c r="GU11" s="171"/>
      <c r="GV11" s="171"/>
      <c r="GW11" s="171"/>
      <c r="GX11" s="171"/>
      <c r="GY11" s="171"/>
      <c r="GZ11" s="171"/>
      <c r="HA11" s="171"/>
      <c r="HB11" s="171"/>
      <c r="HC11" s="171"/>
      <c r="HD11" s="171"/>
      <c r="HE11" s="171"/>
      <c r="HF11" s="171"/>
      <c r="HG11" s="171"/>
      <c r="HH11" s="171"/>
      <c r="HI11" s="171"/>
      <c r="HJ11" s="171"/>
      <c r="HK11" s="171"/>
      <c r="HL11" s="171"/>
      <c r="HM11" s="171"/>
      <c r="HN11" s="171"/>
      <c r="HO11" s="171"/>
      <c r="HP11" s="171"/>
      <c r="HQ11" s="171"/>
      <c r="HR11" s="171"/>
      <c r="HS11" s="171"/>
      <c r="HT11" s="171"/>
      <c r="HU11" s="171"/>
      <c r="HV11" s="171"/>
      <c r="HW11" s="171"/>
      <c r="HX11" s="171"/>
      <c r="HY11" s="171"/>
      <c r="HZ11" s="171"/>
      <c r="IA11" s="171"/>
      <c r="IB11" s="171"/>
      <c r="IC11" s="171"/>
      <c r="ID11" s="171"/>
      <c r="IE11" s="171"/>
      <c r="IF11" s="171"/>
      <c r="IG11" s="171"/>
      <c r="IH11" s="171"/>
      <c r="II11" s="171"/>
      <c r="IJ11" s="171"/>
      <c r="IK11" s="171"/>
      <c r="IL11" s="171"/>
      <c r="IM11" s="171"/>
      <c r="IN11" s="171"/>
      <c r="IO11" s="171"/>
      <c r="IP11" s="171"/>
      <c r="IQ11" s="171"/>
      <c r="IR11" s="171"/>
      <c r="IS11" s="171"/>
      <c r="IT11" s="171"/>
      <c r="IU11" s="171"/>
      <c r="IV11" s="171"/>
    </row>
    <row r="12" spans="1:256" ht="21" x14ac:dyDescent="0.4">
      <c r="A12" s="72"/>
      <c r="B12" s="72"/>
      <c r="C12" s="73" t="s">
        <v>318</v>
      </c>
      <c r="D12" s="73"/>
      <c r="E12" s="73"/>
      <c r="F12" s="73"/>
      <c r="G12" s="73"/>
      <c r="H12" s="505"/>
      <c r="I12" s="287"/>
      <c r="J12" s="288"/>
      <c r="K12" s="288"/>
      <c r="L12" s="288"/>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c r="DC12" s="171"/>
      <c r="DD12" s="171"/>
      <c r="DE12" s="171"/>
      <c r="DF12" s="171"/>
      <c r="DG12" s="171"/>
      <c r="DH12" s="171"/>
      <c r="DI12" s="171"/>
      <c r="DJ12" s="171"/>
      <c r="DK12" s="171"/>
      <c r="DL12" s="171"/>
      <c r="DM12" s="171"/>
      <c r="DN12" s="171"/>
      <c r="DO12" s="171"/>
      <c r="DP12" s="171"/>
      <c r="DQ12" s="171"/>
      <c r="DR12" s="171"/>
      <c r="DS12" s="171"/>
      <c r="DT12" s="171"/>
      <c r="DU12" s="171"/>
      <c r="DV12" s="171"/>
      <c r="DW12" s="171"/>
      <c r="DX12" s="171"/>
      <c r="DY12" s="171"/>
      <c r="DZ12" s="171"/>
      <c r="EA12" s="171"/>
      <c r="EB12" s="171"/>
      <c r="EC12" s="171"/>
      <c r="ED12" s="171"/>
      <c r="EE12" s="171"/>
      <c r="EF12" s="171"/>
      <c r="EG12" s="171"/>
      <c r="EH12" s="171"/>
      <c r="EI12" s="171"/>
      <c r="EJ12" s="171"/>
      <c r="EK12" s="171"/>
      <c r="EL12" s="171"/>
      <c r="EM12" s="171"/>
      <c r="EN12" s="171"/>
      <c r="EO12" s="171"/>
      <c r="EP12" s="171"/>
      <c r="EQ12" s="171"/>
      <c r="ER12" s="171"/>
      <c r="ES12" s="171"/>
      <c r="ET12" s="171"/>
      <c r="EU12" s="171"/>
      <c r="EV12" s="171"/>
      <c r="EW12" s="171"/>
      <c r="EX12" s="171"/>
      <c r="EY12" s="171"/>
      <c r="EZ12" s="171"/>
      <c r="FA12" s="171"/>
      <c r="FB12" s="171"/>
      <c r="FC12" s="171"/>
      <c r="FD12" s="171"/>
      <c r="FE12" s="171"/>
      <c r="FF12" s="171"/>
      <c r="FG12" s="171"/>
      <c r="FH12" s="171"/>
      <c r="FI12" s="171"/>
      <c r="FJ12" s="171"/>
      <c r="FK12" s="171"/>
      <c r="FL12" s="171"/>
      <c r="FM12" s="171"/>
      <c r="FN12" s="171"/>
      <c r="FO12" s="171"/>
      <c r="FP12" s="171"/>
      <c r="FQ12" s="171"/>
      <c r="FR12" s="171"/>
      <c r="FS12" s="171"/>
      <c r="FT12" s="171"/>
      <c r="FU12" s="171"/>
      <c r="FV12" s="171"/>
      <c r="FW12" s="171"/>
      <c r="FX12" s="171"/>
      <c r="FY12" s="171"/>
      <c r="FZ12" s="171"/>
      <c r="GA12" s="171"/>
      <c r="GB12" s="171"/>
      <c r="GC12" s="171"/>
      <c r="GD12" s="171"/>
      <c r="GE12" s="171"/>
      <c r="GF12" s="171"/>
      <c r="GG12" s="171"/>
      <c r="GH12" s="171"/>
      <c r="GI12" s="171"/>
      <c r="GJ12" s="171"/>
      <c r="GK12" s="171"/>
      <c r="GL12" s="171"/>
      <c r="GM12" s="171"/>
      <c r="GN12" s="171"/>
      <c r="GO12" s="171"/>
      <c r="GP12" s="171"/>
      <c r="GQ12" s="171"/>
      <c r="GR12" s="171"/>
      <c r="GS12" s="171"/>
      <c r="GT12" s="171"/>
      <c r="GU12" s="171"/>
      <c r="GV12" s="171"/>
      <c r="GW12" s="171"/>
      <c r="GX12" s="171"/>
      <c r="GY12" s="171"/>
      <c r="GZ12" s="171"/>
      <c r="HA12" s="171"/>
      <c r="HB12" s="171"/>
      <c r="HC12" s="171"/>
      <c r="HD12" s="171"/>
      <c r="HE12" s="171"/>
      <c r="HF12" s="171"/>
      <c r="HG12" s="171"/>
      <c r="HH12" s="171"/>
      <c r="HI12" s="171"/>
      <c r="HJ12" s="171"/>
      <c r="HK12" s="171"/>
      <c r="HL12" s="171"/>
      <c r="HM12" s="171"/>
      <c r="HN12" s="171"/>
      <c r="HO12" s="171"/>
      <c r="HP12" s="171"/>
      <c r="HQ12" s="171"/>
      <c r="HR12" s="171"/>
      <c r="HS12" s="171"/>
      <c r="HT12" s="171"/>
      <c r="HU12" s="171"/>
      <c r="HV12" s="171"/>
      <c r="HW12" s="171"/>
      <c r="HX12" s="171"/>
      <c r="HY12" s="171"/>
      <c r="HZ12" s="171"/>
      <c r="IA12" s="171"/>
      <c r="IB12" s="171"/>
      <c r="IC12" s="171"/>
      <c r="ID12" s="171"/>
      <c r="IE12" s="171"/>
      <c r="IF12" s="171"/>
      <c r="IG12" s="171"/>
      <c r="IH12" s="171"/>
      <c r="II12" s="171"/>
      <c r="IJ12" s="171"/>
      <c r="IK12" s="171"/>
      <c r="IL12" s="171"/>
      <c r="IM12" s="171"/>
      <c r="IN12" s="171"/>
      <c r="IO12" s="171"/>
      <c r="IP12" s="171"/>
      <c r="IQ12" s="171"/>
      <c r="IR12" s="171"/>
      <c r="IS12" s="171"/>
      <c r="IT12" s="171"/>
      <c r="IU12" s="171"/>
      <c r="IV12" s="171"/>
    </row>
    <row r="13" spans="1:256" ht="18" x14ac:dyDescent="0.35">
      <c r="A13" s="565" t="s">
        <v>317</v>
      </c>
      <c r="B13" s="565"/>
      <c r="C13" s="565"/>
      <c r="D13" s="565"/>
      <c r="E13" s="565"/>
      <c r="F13" s="565"/>
      <c r="G13" s="565"/>
      <c r="H13" s="506"/>
      <c r="I13" s="289"/>
      <c r="J13" s="289"/>
      <c r="K13" s="289"/>
      <c r="L13" s="289"/>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row>
    <row r="14" spans="1:256" ht="18" x14ac:dyDescent="0.3">
      <c r="A14" s="72"/>
      <c r="C14" s="73" t="s">
        <v>267</v>
      </c>
      <c r="F14" s="76"/>
      <c r="G14" s="76"/>
      <c r="H14" s="290"/>
      <c r="I14" s="283"/>
      <c r="J14" s="282"/>
      <c r="K14" s="282"/>
      <c r="L14" s="28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c r="IR14" s="72"/>
      <c r="IS14" s="72"/>
      <c r="IT14" s="72"/>
      <c r="IU14" s="72"/>
      <c r="IV14" s="72"/>
    </row>
    <row r="15" spans="1:256" ht="18" x14ac:dyDescent="0.35">
      <c r="A15" s="72"/>
      <c r="B15" s="73"/>
      <c r="C15" s="571" t="s">
        <v>83</v>
      </c>
      <c r="D15" s="571"/>
      <c r="E15" s="571"/>
      <c r="F15" s="571"/>
      <c r="G15" s="73"/>
      <c r="H15" s="291"/>
      <c r="I15" s="283"/>
      <c r="J15" s="282"/>
      <c r="K15" s="282"/>
      <c r="L15" s="28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c r="IR15" s="72"/>
      <c r="IS15" s="72"/>
      <c r="IT15" s="72"/>
      <c r="IU15" s="72"/>
      <c r="IV15" s="72"/>
    </row>
    <row r="16" spans="1:256" ht="18" x14ac:dyDescent="0.35">
      <c r="A16" s="282"/>
      <c r="F16" s="292"/>
      <c r="G16" s="292"/>
      <c r="H16" s="292"/>
      <c r="I16" s="283"/>
      <c r="J16" s="282"/>
      <c r="K16" s="282"/>
      <c r="L16" s="28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row>
    <row r="17" spans="1:256" ht="18" x14ac:dyDescent="0.3">
      <c r="A17" s="282"/>
      <c r="B17" s="290"/>
      <c r="C17" s="290"/>
      <c r="D17" s="290"/>
      <c r="E17" s="290"/>
      <c r="F17" s="290"/>
      <c r="G17" s="290"/>
      <c r="H17" s="290"/>
      <c r="I17" s="283"/>
      <c r="J17" s="282"/>
      <c r="K17" s="282"/>
      <c r="L17" s="28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c r="IR17" s="72"/>
      <c r="IS17" s="72"/>
      <c r="IT17" s="72"/>
      <c r="IU17" s="72"/>
      <c r="IV17" s="72"/>
    </row>
    <row r="18" spans="1:256" s="86" customFormat="1" ht="34.200000000000003" customHeight="1" x14ac:dyDescent="0.3">
      <c r="A18" s="630" t="s">
        <v>319</v>
      </c>
      <c r="B18" s="630"/>
      <c r="C18" s="630"/>
      <c r="D18" s="630"/>
      <c r="E18" s="630"/>
      <c r="F18" s="630"/>
      <c r="G18" s="630"/>
      <c r="H18" s="630"/>
      <c r="I18" s="630"/>
      <c r="J18" s="630"/>
      <c r="K18" s="630"/>
      <c r="L18" s="293"/>
      <c r="M18" s="264"/>
    </row>
    <row r="19" spans="1:256" ht="25.95" customHeight="1" x14ac:dyDescent="0.3">
      <c r="A19" s="538" t="s">
        <v>269</v>
      </c>
      <c r="B19" s="539"/>
      <c r="C19" s="539"/>
      <c r="D19" s="539"/>
      <c r="E19" s="539"/>
      <c r="F19" s="539"/>
      <c r="G19" s="539"/>
      <c r="H19" s="294"/>
      <c r="I19" s="295"/>
      <c r="J19" s="294"/>
      <c r="K19" s="294"/>
      <c r="L19" s="294"/>
      <c r="M19" s="80"/>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c r="IU19" s="78"/>
      <c r="IV19" s="78"/>
    </row>
    <row r="20" spans="1:256" s="72" customFormat="1" ht="113.4" customHeight="1" x14ac:dyDescent="0.3">
      <c r="A20" s="623" t="s">
        <v>474</v>
      </c>
      <c r="B20" s="623"/>
      <c r="C20" s="623"/>
      <c r="D20" s="623"/>
      <c r="E20" s="623"/>
      <c r="F20" s="623"/>
      <c r="G20" s="623"/>
      <c r="H20" s="623"/>
      <c r="I20" s="504"/>
      <c r="J20" s="504"/>
      <c r="K20" s="504"/>
      <c r="L20" s="282"/>
    </row>
    <row r="21" spans="1:256" ht="18" x14ac:dyDescent="0.35">
      <c r="A21" s="289" t="s">
        <v>84</v>
      </c>
      <c r="B21" s="296"/>
      <c r="C21" s="296"/>
      <c r="D21" s="296"/>
      <c r="E21" s="296"/>
      <c r="F21" s="296"/>
      <c r="G21" s="296"/>
      <c r="H21" s="296"/>
      <c r="I21" s="296"/>
      <c r="J21" s="296"/>
      <c r="K21" s="296"/>
      <c r="L21" s="296"/>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c r="HI21" s="85"/>
      <c r="HJ21" s="85"/>
      <c r="HK21" s="85"/>
      <c r="HL21" s="85"/>
      <c r="HM21" s="85"/>
      <c r="HN21" s="85"/>
      <c r="HO21" s="85"/>
      <c r="HP21" s="85"/>
      <c r="HQ21" s="85"/>
      <c r="HR21" s="85"/>
      <c r="HS21" s="85"/>
      <c r="HT21" s="85"/>
      <c r="HU21" s="85"/>
      <c r="HV21" s="85"/>
      <c r="HW21" s="85"/>
      <c r="HX21" s="85"/>
      <c r="HY21" s="85"/>
      <c r="HZ21" s="85"/>
      <c r="IA21" s="85"/>
      <c r="IB21" s="85"/>
      <c r="IC21" s="85"/>
      <c r="ID21" s="85"/>
      <c r="IE21" s="85"/>
      <c r="IF21" s="85"/>
      <c r="IG21" s="85"/>
      <c r="IH21" s="85"/>
      <c r="II21" s="85"/>
      <c r="IJ21" s="85"/>
      <c r="IK21" s="85"/>
      <c r="IL21" s="85"/>
      <c r="IM21" s="85"/>
      <c r="IN21" s="85"/>
      <c r="IO21" s="85"/>
      <c r="IP21" s="85"/>
      <c r="IQ21" s="85"/>
      <c r="IR21" s="85"/>
      <c r="IS21" s="85"/>
      <c r="IT21" s="85"/>
      <c r="IU21" s="85"/>
      <c r="IV21" s="85"/>
    </row>
    <row r="22" spans="1:256" ht="19.95" customHeight="1" x14ac:dyDescent="0.35">
      <c r="A22" s="631" t="s">
        <v>194</v>
      </c>
      <c r="B22" s="631"/>
      <c r="C22" s="631"/>
      <c r="D22" s="631"/>
      <c r="E22" s="631"/>
      <c r="F22" s="631"/>
      <c r="G22" s="631"/>
      <c r="H22" s="296"/>
      <c r="I22" s="296"/>
      <c r="J22" s="296"/>
      <c r="K22" s="296"/>
      <c r="L22" s="296"/>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c r="HI22" s="85"/>
      <c r="HJ22" s="85"/>
      <c r="HK22" s="85"/>
      <c r="HL22" s="85"/>
      <c r="HM22" s="85"/>
      <c r="HN22" s="85"/>
      <c r="HO22" s="85"/>
      <c r="HP22" s="85"/>
      <c r="HQ22" s="85"/>
      <c r="HR22" s="85"/>
      <c r="HS22" s="85"/>
      <c r="HT22" s="85"/>
      <c r="HU22" s="85"/>
      <c r="HV22" s="85"/>
      <c r="HW22" s="85"/>
      <c r="HX22" s="85"/>
      <c r="HY22" s="85"/>
      <c r="HZ22" s="85"/>
      <c r="IA22" s="85"/>
      <c r="IB22" s="85"/>
      <c r="IC22" s="85"/>
      <c r="ID22" s="85"/>
      <c r="IE22" s="85"/>
      <c r="IF22" s="85"/>
      <c r="IG22" s="85"/>
      <c r="IH22" s="85"/>
      <c r="II22" s="85"/>
      <c r="IJ22" s="85"/>
      <c r="IK22" s="85"/>
      <c r="IL22" s="85"/>
      <c r="IM22" s="85"/>
      <c r="IN22" s="85"/>
      <c r="IO22" s="85"/>
      <c r="IP22" s="85"/>
      <c r="IQ22" s="85"/>
      <c r="IR22" s="85"/>
      <c r="IS22" s="85"/>
      <c r="IT22" s="85"/>
      <c r="IU22" s="85"/>
      <c r="IV22" s="85"/>
    </row>
    <row r="23" spans="1:256" ht="39.75" customHeight="1" x14ac:dyDescent="0.35">
      <c r="A23" s="555" t="s">
        <v>298</v>
      </c>
      <c r="B23" s="555"/>
      <c r="C23" s="555"/>
      <c r="D23" s="555"/>
      <c r="E23" s="555"/>
      <c r="F23" s="555"/>
      <c r="G23" s="555"/>
      <c r="H23" s="555"/>
      <c r="I23" s="555"/>
      <c r="J23" s="555"/>
      <c r="K23" s="555"/>
      <c r="L23" s="298"/>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6"/>
      <c r="CC23" s="266"/>
      <c r="CD23" s="266"/>
      <c r="CE23" s="266"/>
      <c r="CF23" s="266"/>
      <c r="CG23" s="266"/>
      <c r="CH23" s="266"/>
      <c r="CI23" s="266"/>
      <c r="CJ23" s="266"/>
      <c r="CK23" s="266"/>
      <c r="CL23" s="266"/>
      <c r="CM23" s="266"/>
      <c r="CN23" s="266"/>
      <c r="CO23" s="266"/>
      <c r="CP23" s="266"/>
      <c r="CQ23" s="266"/>
      <c r="CR23" s="266"/>
      <c r="CS23" s="266"/>
      <c r="CT23" s="266"/>
      <c r="CU23" s="266"/>
      <c r="CV23" s="266"/>
      <c r="CW23" s="266"/>
      <c r="CX23" s="266"/>
      <c r="CY23" s="266"/>
      <c r="CZ23" s="266"/>
      <c r="DA23" s="266"/>
      <c r="DB23" s="266"/>
      <c r="DC23" s="266"/>
      <c r="DD23" s="266"/>
      <c r="DE23" s="266"/>
      <c r="DF23" s="266"/>
      <c r="DG23" s="266"/>
      <c r="DH23" s="266"/>
      <c r="DI23" s="266"/>
      <c r="DJ23" s="266"/>
      <c r="DK23" s="266"/>
      <c r="DL23" s="266"/>
      <c r="DM23" s="266"/>
      <c r="DN23" s="266"/>
      <c r="DO23" s="266"/>
      <c r="DP23" s="266"/>
      <c r="DQ23" s="266"/>
      <c r="DR23" s="266"/>
      <c r="DS23" s="266"/>
      <c r="DT23" s="266"/>
      <c r="DU23" s="266"/>
      <c r="DV23" s="266"/>
      <c r="DW23" s="266"/>
      <c r="DX23" s="266"/>
      <c r="DY23" s="266"/>
      <c r="DZ23" s="266"/>
      <c r="EA23" s="266"/>
      <c r="EB23" s="266"/>
      <c r="EC23" s="266"/>
      <c r="ED23" s="266"/>
      <c r="EE23" s="266"/>
      <c r="EF23" s="266"/>
      <c r="EG23" s="266"/>
      <c r="EH23" s="266"/>
      <c r="EI23" s="266"/>
      <c r="EJ23" s="266"/>
      <c r="EK23" s="266"/>
      <c r="EL23" s="266"/>
      <c r="EM23" s="266"/>
      <c r="EN23" s="266"/>
      <c r="EO23" s="266"/>
      <c r="EP23" s="266"/>
      <c r="EQ23" s="266"/>
      <c r="ER23" s="266"/>
      <c r="ES23" s="266"/>
      <c r="ET23" s="266"/>
      <c r="EU23" s="266"/>
      <c r="EV23" s="266"/>
      <c r="EW23" s="266"/>
      <c r="EX23" s="266"/>
      <c r="EY23" s="266"/>
      <c r="EZ23" s="266"/>
      <c r="FA23" s="266"/>
      <c r="FB23" s="266"/>
      <c r="FC23" s="266"/>
      <c r="FD23" s="266"/>
      <c r="FE23" s="266"/>
      <c r="FF23" s="266"/>
      <c r="FG23" s="266"/>
      <c r="FH23" s="266"/>
      <c r="FI23" s="266"/>
      <c r="FJ23" s="266"/>
      <c r="FK23" s="266"/>
      <c r="FL23" s="266"/>
      <c r="FM23" s="266"/>
      <c r="FN23" s="266"/>
      <c r="FO23" s="266"/>
      <c r="FP23" s="266"/>
      <c r="FQ23" s="266"/>
      <c r="FR23" s="266"/>
      <c r="FS23" s="266"/>
      <c r="FT23" s="266"/>
      <c r="FU23" s="266"/>
      <c r="FV23" s="266"/>
      <c r="FW23" s="266"/>
      <c r="FX23" s="266"/>
      <c r="FY23" s="266"/>
      <c r="FZ23" s="266"/>
      <c r="GA23" s="266"/>
      <c r="GB23" s="266"/>
      <c r="GC23" s="266"/>
      <c r="GD23" s="266"/>
      <c r="GE23" s="266"/>
      <c r="GF23" s="266"/>
      <c r="GG23" s="266"/>
      <c r="GH23" s="266"/>
      <c r="GI23" s="266"/>
      <c r="GJ23" s="266"/>
      <c r="GK23" s="266"/>
      <c r="GL23" s="266"/>
      <c r="GM23" s="266"/>
      <c r="GN23" s="266"/>
      <c r="GO23" s="266"/>
      <c r="GP23" s="266"/>
      <c r="GQ23" s="266"/>
      <c r="GR23" s="266"/>
      <c r="GS23" s="266"/>
      <c r="GT23" s="266"/>
      <c r="GU23" s="266"/>
      <c r="GV23" s="266"/>
      <c r="GW23" s="266"/>
      <c r="GX23" s="266"/>
      <c r="GY23" s="266"/>
      <c r="GZ23" s="266"/>
      <c r="HA23" s="266"/>
      <c r="HB23" s="266"/>
      <c r="HC23" s="266"/>
      <c r="HD23" s="266"/>
      <c r="HE23" s="266"/>
      <c r="HF23" s="266"/>
      <c r="HG23" s="266"/>
      <c r="HH23" s="266"/>
      <c r="HI23" s="266"/>
      <c r="HJ23" s="266"/>
      <c r="HK23" s="266"/>
      <c r="HL23" s="266"/>
      <c r="HM23" s="266"/>
      <c r="HN23" s="266"/>
      <c r="HO23" s="266"/>
      <c r="HP23" s="266"/>
      <c r="HQ23" s="266"/>
      <c r="HR23" s="266"/>
      <c r="HS23" s="266"/>
      <c r="HT23" s="266"/>
      <c r="HU23" s="266"/>
      <c r="HV23" s="266"/>
      <c r="HW23" s="266"/>
      <c r="HX23" s="266"/>
      <c r="HY23" s="266"/>
      <c r="HZ23" s="266"/>
      <c r="IA23" s="266"/>
      <c r="IB23" s="266"/>
      <c r="IC23" s="266"/>
      <c r="ID23" s="266"/>
      <c r="IE23" s="266"/>
      <c r="IF23" s="266"/>
      <c r="IG23" s="266"/>
      <c r="IH23" s="266"/>
      <c r="II23" s="266"/>
      <c r="IJ23" s="266"/>
      <c r="IK23" s="266"/>
      <c r="IL23" s="266"/>
      <c r="IM23" s="266"/>
      <c r="IN23" s="266"/>
      <c r="IO23" s="266"/>
      <c r="IP23" s="266"/>
      <c r="IQ23" s="266"/>
      <c r="IR23" s="266"/>
      <c r="IS23" s="266"/>
      <c r="IT23" s="266"/>
      <c r="IU23" s="266"/>
      <c r="IV23" s="266"/>
    </row>
    <row r="24" spans="1:256" ht="18" x14ac:dyDescent="0.35">
      <c r="A24" s="289" t="s">
        <v>320</v>
      </c>
      <c r="B24" s="296"/>
      <c r="C24" s="296"/>
      <c r="D24" s="296"/>
      <c r="E24" s="296"/>
      <c r="F24" s="296"/>
      <c r="G24" s="296"/>
      <c r="H24" s="296"/>
      <c r="I24" s="296"/>
      <c r="J24" s="296"/>
      <c r="K24" s="296"/>
      <c r="L24" s="296"/>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c r="GH24" s="85"/>
      <c r="GI24" s="85"/>
      <c r="GJ24" s="85"/>
      <c r="GK24" s="85"/>
      <c r="GL24" s="85"/>
      <c r="GM24" s="85"/>
      <c r="GN24" s="85"/>
      <c r="GO24" s="85"/>
      <c r="GP24" s="85"/>
      <c r="GQ24" s="85"/>
      <c r="GR24" s="85"/>
      <c r="GS24" s="85"/>
      <c r="GT24" s="85"/>
      <c r="GU24" s="85"/>
      <c r="GV24" s="85"/>
      <c r="GW24" s="85"/>
      <c r="GX24" s="85"/>
      <c r="GY24" s="85"/>
      <c r="GZ24" s="85"/>
      <c r="HA24" s="85"/>
      <c r="HB24" s="85"/>
      <c r="HC24" s="85"/>
      <c r="HD24" s="85"/>
      <c r="HE24" s="85"/>
      <c r="HF24" s="85"/>
      <c r="HG24" s="85"/>
      <c r="HH24" s="85"/>
      <c r="HI24" s="85"/>
      <c r="HJ24" s="85"/>
      <c r="HK24" s="85"/>
      <c r="HL24" s="85"/>
      <c r="HM24" s="85"/>
      <c r="HN24" s="85"/>
      <c r="HO24" s="85"/>
      <c r="HP24" s="85"/>
      <c r="HQ24" s="85"/>
      <c r="HR24" s="85"/>
      <c r="HS24" s="85"/>
      <c r="HT24" s="85"/>
      <c r="HU24" s="85"/>
      <c r="HV24" s="85"/>
      <c r="HW24" s="85"/>
      <c r="HX24" s="85"/>
      <c r="HY24" s="85"/>
      <c r="HZ24" s="85"/>
      <c r="IA24" s="85"/>
      <c r="IB24" s="85"/>
      <c r="IC24" s="85"/>
      <c r="ID24" s="85"/>
      <c r="IE24" s="85"/>
      <c r="IF24" s="85"/>
      <c r="IG24" s="85"/>
      <c r="IH24" s="85"/>
      <c r="II24" s="85"/>
      <c r="IJ24" s="85"/>
      <c r="IK24" s="85"/>
      <c r="IL24" s="85"/>
      <c r="IM24" s="85"/>
      <c r="IN24" s="85"/>
      <c r="IO24" s="85"/>
      <c r="IP24" s="85"/>
      <c r="IQ24" s="85"/>
      <c r="IR24" s="85"/>
      <c r="IS24" s="85"/>
      <c r="IT24" s="85"/>
      <c r="IU24" s="85"/>
      <c r="IV24" s="85"/>
    </row>
    <row r="25" spans="1:256" ht="18" x14ac:dyDescent="0.35">
      <c r="A25" s="289" t="s">
        <v>195</v>
      </c>
      <c r="B25" s="296"/>
      <c r="C25" s="296"/>
      <c r="D25" s="296"/>
      <c r="E25" s="296"/>
      <c r="F25" s="296"/>
      <c r="G25" s="296"/>
      <c r="H25" s="296"/>
      <c r="I25" s="296"/>
      <c r="J25" s="296"/>
      <c r="K25" s="296"/>
      <c r="L25" s="296"/>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c r="HB25" s="85"/>
      <c r="HC25" s="85"/>
      <c r="HD25" s="85"/>
      <c r="HE25" s="85"/>
      <c r="HF25" s="85"/>
      <c r="HG25" s="85"/>
      <c r="HH25" s="85"/>
      <c r="HI25" s="85"/>
      <c r="HJ25" s="85"/>
      <c r="HK25" s="85"/>
      <c r="HL25" s="85"/>
      <c r="HM25" s="85"/>
      <c r="HN25" s="85"/>
      <c r="HO25" s="85"/>
      <c r="HP25" s="85"/>
      <c r="HQ25" s="85"/>
      <c r="HR25" s="85"/>
      <c r="HS25" s="85"/>
      <c r="HT25" s="85"/>
      <c r="HU25" s="85"/>
      <c r="HV25" s="85"/>
      <c r="HW25" s="85"/>
      <c r="HX25" s="85"/>
      <c r="HY25" s="85"/>
      <c r="HZ25" s="85"/>
      <c r="IA25" s="85"/>
      <c r="IB25" s="85"/>
      <c r="IC25" s="85"/>
      <c r="ID25" s="85"/>
      <c r="IE25" s="85"/>
      <c r="IF25" s="85"/>
      <c r="IG25" s="85"/>
      <c r="IH25" s="85"/>
      <c r="II25" s="85"/>
      <c r="IJ25" s="85"/>
      <c r="IK25" s="85"/>
      <c r="IL25" s="85"/>
      <c r="IM25" s="85"/>
      <c r="IN25" s="85"/>
      <c r="IO25" s="85"/>
      <c r="IP25" s="85"/>
      <c r="IQ25" s="85"/>
      <c r="IR25" s="85"/>
      <c r="IS25" s="85"/>
      <c r="IT25" s="85"/>
      <c r="IU25" s="85"/>
      <c r="IV25" s="85"/>
    </row>
    <row r="26" spans="1:256" ht="61.5" customHeight="1" x14ac:dyDescent="0.3">
      <c r="A26" s="773" t="s">
        <v>321</v>
      </c>
      <c r="B26" s="773"/>
      <c r="C26" s="773"/>
      <c r="D26" s="773"/>
      <c r="E26" s="773"/>
      <c r="F26" s="773"/>
      <c r="G26" s="773"/>
      <c r="H26" s="299"/>
      <c r="I26" s="295"/>
      <c r="J26" s="103"/>
      <c r="K26" s="103"/>
      <c r="L26" s="103"/>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c r="IU26" s="78"/>
      <c r="IV26" s="78"/>
    </row>
    <row r="27" spans="1:256" ht="65.400000000000006" customHeight="1" x14ac:dyDescent="0.3">
      <c r="A27" s="773" t="s">
        <v>322</v>
      </c>
      <c r="B27" s="773"/>
      <c r="C27" s="773"/>
      <c r="D27" s="773"/>
      <c r="E27" s="773"/>
      <c r="F27" s="773"/>
      <c r="G27" s="773"/>
      <c r="H27" s="773"/>
      <c r="I27" s="773"/>
      <c r="J27" s="773"/>
      <c r="K27" s="103"/>
      <c r="L27" s="103"/>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c r="IU27" s="78"/>
      <c r="IV27" s="78"/>
    </row>
    <row r="28" spans="1:256" ht="34.200000000000003" customHeight="1" x14ac:dyDescent="0.3">
      <c r="A28" s="773" t="s">
        <v>325</v>
      </c>
      <c r="B28" s="773"/>
      <c r="C28" s="773"/>
      <c r="D28" s="773"/>
      <c r="E28" s="773"/>
      <c r="F28" s="773"/>
      <c r="G28" s="773"/>
      <c r="H28" s="299"/>
      <c r="I28" s="295"/>
      <c r="J28" s="103"/>
      <c r="K28" s="103"/>
      <c r="L28" s="103"/>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c r="IU28" s="78"/>
      <c r="IV28" s="78"/>
    </row>
    <row r="29" spans="1:256" ht="18" x14ac:dyDescent="0.3">
      <c r="A29" s="300"/>
      <c r="B29" s="300"/>
      <c r="C29" s="300"/>
      <c r="D29" s="300"/>
      <c r="E29" s="300"/>
      <c r="F29" s="300"/>
      <c r="G29" s="300"/>
      <c r="H29" s="301"/>
      <c r="I29" s="283"/>
      <c r="J29" s="282"/>
      <c r="K29" s="282"/>
      <c r="L29" s="28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c r="IO29" s="72"/>
      <c r="IP29" s="72"/>
      <c r="IQ29" s="72"/>
      <c r="IR29" s="72"/>
      <c r="IS29" s="72"/>
      <c r="IT29" s="72"/>
      <c r="IU29" s="72"/>
      <c r="IV29" s="72"/>
    </row>
    <row r="30" spans="1:256" ht="26.4" customHeight="1" x14ac:dyDescent="0.35">
      <c r="A30" s="624" t="s">
        <v>196</v>
      </c>
      <c r="B30" s="624" t="s">
        <v>26</v>
      </c>
      <c r="C30" s="550" t="s">
        <v>89</v>
      </c>
      <c r="D30" s="550" t="s">
        <v>459</v>
      </c>
      <c r="E30" s="550" t="s">
        <v>29</v>
      </c>
      <c r="F30" s="550"/>
      <c r="G30" s="550"/>
      <c r="H30" s="301"/>
      <c r="I30" s="296"/>
      <c r="J30" s="296"/>
      <c r="K30" s="296"/>
      <c r="L30" s="296"/>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c r="HI30" s="85"/>
      <c r="HJ30" s="85"/>
      <c r="HK30" s="85"/>
      <c r="HL30" s="85"/>
      <c r="HM30" s="85"/>
      <c r="HN30" s="85"/>
      <c r="HO30" s="85"/>
      <c r="HP30" s="85"/>
      <c r="HQ30" s="85"/>
      <c r="HR30" s="85"/>
      <c r="HS30" s="85"/>
      <c r="HT30" s="85"/>
      <c r="HU30" s="85"/>
      <c r="HV30" s="85"/>
      <c r="HW30" s="85"/>
      <c r="HX30" s="85"/>
      <c r="HY30" s="85"/>
      <c r="HZ30" s="85"/>
      <c r="IA30" s="85"/>
      <c r="IB30" s="85"/>
      <c r="IC30" s="85"/>
      <c r="ID30" s="85"/>
      <c r="IE30" s="85"/>
      <c r="IF30" s="85"/>
      <c r="IG30" s="85"/>
      <c r="IH30" s="85"/>
      <c r="II30" s="85"/>
      <c r="IJ30" s="85"/>
      <c r="IK30" s="85"/>
      <c r="IL30" s="85"/>
      <c r="IM30" s="85"/>
      <c r="IN30" s="85"/>
      <c r="IO30" s="85"/>
      <c r="IP30" s="85"/>
      <c r="IQ30" s="85"/>
      <c r="IR30" s="85"/>
      <c r="IS30" s="85"/>
      <c r="IT30" s="85"/>
      <c r="IU30" s="85"/>
      <c r="IV30" s="85"/>
    </row>
    <row r="31" spans="1:256" ht="38.25" customHeight="1" x14ac:dyDescent="0.35">
      <c r="A31" s="624"/>
      <c r="B31" s="624"/>
      <c r="C31" s="550"/>
      <c r="D31" s="550"/>
      <c r="E31" s="519" t="s">
        <v>53</v>
      </c>
      <c r="F31" s="519" t="s">
        <v>54</v>
      </c>
      <c r="G31" s="519" t="s">
        <v>460</v>
      </c>
      <c r="H31" s="301"/>
      <c r="I31" s="296"/>
      <c r="J31" s="296"/>
      <c r="K31" s="296"/>
      <c r="L31" s="296"/>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5"/>
      <c r="II31" s="85"/>
      <c r="IJ31" s="85"/>
      <c r="IK31" s="85"/>
      <c r="IL31" s="85"/>
      <c r="IM31" s="85"/>
      <c r="IN31" s="85"/>
      <c r="IO31" s="85"/>
      <c r="IP31" s="85"/>
      <c r="IQ31" s="85"/>
      <c r="IR31" s="85"/>
      <c r="IS31" s="85"/>
      <c r="IT31" s="85"/>
      <c r="IU31" s="85"/>
      <c r="IV31" s="85"/>
    </row>
    <row r="32" spans="1:256" ht="45" customHeight="1" x14ac:dyDescent="0.3">
      <c r="A32" s="303" t="s">
        <v>310</v>
      </c>
      <c r="B32" s="10"/>
      <c r="C32" s="304"/>
      <c r="D32" s="10"/>
      <c r="E32" s="10"/>
      <c r="F32" s="305"/>
      <c r="G32" s="305"/>
      <c r="H32" s="301"/>
      <c r="I32" s="306"/>
      <c r="J32" s="306"/>
      <c r="K32" s="306"/>
      <c r="L32" s="306"/>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2"/>
      <c r="BW32" s="162"/>
      <c r="BX32" s="162"/>
      <c r="BY32" s="162"/>
      <c r="BZ32" s="162"/>
      <c r="CA32" s="162"/>
      <c r="CB32" s="162"/>
      <c r="CC32" s="162"/>
      <c r="CD32" s="162"/>
      <c r="CE32" s="162"/>
      <c r="CF32" s="162"/>
      <c r="CG32" s="162"/>
      <c r="CH32" s="162"/>
      <c r="CI32" s="162"/>
      <c r="CJ32" s="162"/>
      <c r="CK32" s="162"/>
      <c r="CL32" s="162"/>
      <c r="CM32" s="162"/>
      <c r="CN32" s="162"/>
      <c r="CO32" s="162"/>
      <c r="CP32" s="162"/>
      <c r="CQ32" s="162"/>
      <c r="CR32" s="162"/>
      <c r="CS32" s="162"/>
      <c r="CT32" s="162"/>
      <c r="CU32" s="162"/>
      <c r="CV32" s="162"/>
      <c r="CW32" s="162"/>
      <c r="CX32" s="162"/>
      <c r="CY32" s="162"/>
      <c r="CZ32" s="162"/>
      <c r="DA32" s="162"/>
      <c r="DB32" s="162"/>
      <c r="DC32" s="162"/>
      <c r="DD32" s="162"/>
      <c r="DE32" s="162"/>
      <c r="DF32" s="162"/>
      <c r="DG32" s="162"/>
      <c r="DH32" s="162"/>
      <c r="DI32" s="162"/>
      <c r="DJ32" s="162"/>
      <c r="DK32" s="162"/>
      <c r="DL32" s="162"/>
      <c r="DM32" s="162"/>
      <c r="DN32" s="162"/>
      <c r="DO32" s="162"/>
      <c r="DP32" s="162"/>
      <c r="DQ32" s="162"/>
      <c r="DR32" s="162"/>
      <c r="DS32" s="162"/>
      <c r="DT32" s="162"/>
      <c r="DU32" s="162"/>
      <c r="DV32" s="162"/>
      <c r="DW32" s="162"/>
      <c r="DX32" s="162"/>
      <c r="DY32" s="162"/>
      <c r="DZ32" s="162"/>
      <c r="EA32" s="162"/>
      <c r="EB32" s="162"/>
      <c r="EC32" s="162"/>
      <c r="ED32" s="162"/>
      <c r="EE32" s="162"/>
      <c r="EF32" s="162"/>
      <c r="EG32" s="162"/>
      <c r="EH32" s="162"/>
      <c r="EI32" s="162"/>
      <c r="EJ32" s="162"/>
      <c r="EK32" s="162"/>
      <c r="EL32" s="162"/>
      <c r="EM32" s="162"/>
      <c r="EN32" s="162"/>
      <c r="EO32" s="162"/>
      <c r="EP32" s="162"/>
      <c r="EQ32" s="162"/>
      <c r="ER32" s="162"/>
      <c r="ES32" s="162"/>
      <c r="ET32" s="162"/>
      <c r="EU32" s="162"/>
      <c r="EV32" s="162"/>
      <c r="EW32" s="162"/>
      <c r="EX32" s="162"/>
      <c r="EY32" s="162"/>
      <c r="EZ32" s="162"/>
      <c r="FA32" s="162"/>
      <c r="FB32" s="162"/>
      <c r="FC32" s="162"/>
      <c r="FD32" s="162"/>
      <c r="FE32" s="162"/>
      <c r="FF32" s="162"/>
      <c r="FG32" s="162"/>
      <c r="FH32" s="162"/>
      <c r="FI32" s="162"/>
      <c r="FJ32" s="162"/>
      <c r="FK32" s="162"/>
      <c r="FL32" s="162"/>
      <c r="FM32" s="162"/>
      <c r="FN32" s="162"/>
      <c r="FO32" s="162"/>
      <c r="FP32" s="162"/>
      <c r="FQ32" s="162"/>
      <c r="FR32" s="162"/>
      <c r="FS32" s="162"/>
      <c r="FT32" s="162"/>
      <c r="FU32" s="162"/>
      <c r="FV32" s="162"/>
      <c r="FW32" s="162"/>
      <c r="FX32" s="162"/>
      <c r="FY32" s="162"/>
      <c r="FZ32" s="162"/>
      <c r="GA32" s="162"/>
      <c r="GB32" s="162"/>
      <c r="GC32" s="162"/>
      <c r="GD32" s="162"/>
      <c r="GE32" s="162"/>
      <c r="GF32" s="162"/>
      <c r="GG32" s="162"/>
      <c r="GH32" s="162"/>
      <c r="GI32" s="162"/>
      <c r="GJ32" s="162"/>
      <c r="GK32" s="162"/>
      <c r="GL32" s="162"/>
      <c r="GM32" s="162"/>
      <c r="GN32" s="162"/>
      <c r="GO32" s="162"/>
      <c r="GP32" s="162"/>
      <c r="GQ32" s="162"/>
      <c r="GR32" s="162"/>
      <c r="GS32" s="162"/>
      <c r="GT32" s="162"/>
      <c r="GU32" s="162"/>
      <c r="GV32" s="162"/>
      <c r="GW32" s="162"/>
      <c r="GX32" s="162"/>
      <c r="GY32" s="162"/>
      <c r="GZ32" s="162"/>
      <c r="HA32" s="162"/>
      <c r="HB32" s="162"/>
      <c r="HC32" s="162"/>
      <c r="HD32" s="162"/>
      <c r="HE32" s="162"/>
      <c r="HF32" s="162"/>
      <c r="HG32" s="162"/>
      <c r="HH32" s="162"/>
      <c r="HI32" s="162"/>
      <c r="HJ32" s="162"/>
      <c r="HK32" s="162"/>
      <c r="HL32" s="162"/>
      <c r="HM32" s="162"/>
      <c r="HN32" s="162"/>
      <c r="HO32" s="162"/>
      <c r="HP32" s="162"/>
      <c r="HQ32" s="162"/>
      <c r="HR32" s="162"/>
      <c r="HS32" s="162"/>
      <c r="HT32" s="162"/>
      <c r="HU32" s="162"/>
      <c r="HV32" s="162"/>
      <c r="HW32" s="162"/>
      <c r="HX32" s="162"/>
      <c r="HY32" s="162"/>
      <c r="HZ32" s="162"/>
      <c r="IA32" s="162"/>
      <c r="IB32" s="162"/>
      <c r="IC32" s="162"/>
      <c r="ID32" s="162"/>
      <c r="IE32" s="162"/>
      <c r="IF32" s="162"/>
      <c r="IG32" s="162"/>
      <c r="IH32" s="162"/>
      <c r="II32" s="162"/>
      <c r="IJ32" s="162"/>
      <c r="IK32" s="162"/>
      <c r="IL32" s="162"/>
      <c r="IM32" s="162"/>
      <c r="IN32" s="162"/>
      <c r="IO32" s="162"/>
      <c r="IP32" s="162"/>
      <c r="IQ32" s="162"/>
      <c r="IR32" s="162"/>
      <c r="IS32" s="162"/>
      <c r="IT32" s="162"/>
      <c r="IU32" s="162"/>
      <c r="IV32" s="162"/>
    </row>
    <row r="33" spans="1:256" ht="35.25" customHeight="1" x14ac:dyDescent="0.3">
      <c r="A33" s="303" t="s">
        <v>323</v>
      </c>
      <c r="B33" s="307"/>
      <c r="C33" s="50">
        <v>18532</v>
      </c>
      <c r="D33" s="50">
        <f>18617-211</f>
        <v>18406</v>
      </c>
      <c r="E33" s="50">
        <v>19510</v>
      </c>
      <c r="F33" s="746">
        <v>20291</v>
      </c>
      <c r="G33" s="746">
        <v>21102</v>
      </c>
      <c r="H33" s="301"/>
      <c r="I33" s="306"/>
      <c r="J33" s="306"/>
      <c r="K33" s="306"/>
      <c r="L33" s="306"/>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2"/>
      <c r="BY33" s="162"/>
      <c r="BZ33" s="162"/>
      <c r="CA33" s="162"/>
      <c r="CB33" s="162"/>
      <c r="CC33" s="162"/>
      <c r="CD33" s="162"/>
      <c r="CE33" s="162"/>
      <c r="CF33" s="162"/>
      <c r="CG33" s="162"/>
      <c r="CH33" s="162"/>
      <c r="CI33" s="162"/>
      <c r="CJ33" s="162"/>
      <c r="CK33" s="162"/>
      <c r="CL33" s="162"/>
      <c r="CM33" s="162"/>
      <c r="CN33" s="162"/>
      <c r="CO33" s="162"/>
      <c r="CP33" s="162"/>
      <c r="CQ33" s="162"/>
      <c r="CR33" s="162"/>
      <c r="CS33" s="162"/>
      <c r="CT33" s="162"/>
      <c r="CU33" s="162"/>
      <c r="CV33" s="162"/>
      <c r="CW33" s="162"/>
      <c r="CX33" s="162"/>
      <c r="CY33" s="162"/>
      <c r="CZ33" s="162"/>
      <c r="DA33" s="162"/>
      <c r="DB33" s="162"/>
      <c r="DC33" s="162"/>
      <c r="DD33" s="162"/>
      <c r="DE33" s="162"/>
      <c r="DF33" s="162"/>
      <c r="DG33" s="162"/>
      <c r="DH33" s="162"/>
      <c r="DI33" s="162"/>
      <c r="DJ33" s="162"/>
      <c r="DK33" s="162"/>
      <c r="DL33" s="162"/>
      <c r="DM33" s="162"/>
      <c r="DN33" s="162"/>
      <c r="DO33" s="162"/>
      <c r="DP33" s="162"/>
      <c r="DQ33" s="162"/>
      <c r="DR33" s="162"/>
      <c r="DS33" s="162"/>
      <c r="DT33" s="162"/>
      <c r="DU33" s="162"/>
      <c r="DV33" s="162"/>
      <c r="DW33" s="162"/>
      <c r="DX33" s="162"/>
      <c r="DY33" s="162"/>
      <c r="DZ33" s="162"/>
      <c r="EA33" s="162"/>
      <c r="EB33" s="162"/>
      <c r="EC33" s="162"/>
      <c r="ED33" s="162"/>
      <c r="EE33" s="162"/>
      <c r="EF33" s="162"/>
      <c r="EG33" s="162"/>
      <c r="EH33" s="162"/>
      <c r="EI33" s="162"/>
      <c r="EJ33" s="162"/>
      <c r="EK33" s="162"/>
      <c r="EL33" s="162"/>
      <c r="EM33" s="162"/>
      <c r="EN33" s="162"/>
      <c r="EO33" s="162"/>
      <c r="EP33" s="162"/>
      <c r="EQ33" s="162"/>
      <c r="ER33" s="162"/>
      <c r="ES33" s="162"/>
      <c r="ET33" s="162"/>
      <c r="EU33" s="162"/>
      <c r="EV33" s="162"/>
      <c r="EW33" s="162"/>
      <c r="EX33" s="162"/>
      <c r="EY33" s="162"/>
      <c r="EZ33" s="162"/>
      <c r="FA33" s="162"/>
      <c r="FB33" s="162"/>
      <c r="FC33" s="162"/>
      <c r="FD33" s="162"/>
      <c r="FE33" s="162"/>
      <c r="FF33" s="162"/>
      <c r="FG33" s="162"/>
      <c r="FH33" s="162"/>
      <c r="FI33" s="162"/>
      <c r="FJ33" s="162"/>
      <c r="FK33" s="162"/>
      <c r="FL33" s="162"/>
      <c r="FM33" s="162"/>
      <c r="FN33" s="162"/>
      <c r="FO33" s="162"/>
      <c r="FP33" s="162"/>
      <c r="FQ33" s="162"/>
      <c r="FR33" s="162"/>
      <c r="FS33" s="162"/>
      <c r="FT33" s="162"/>
      <c r="FU33" s="162"/>
      <c r="FV33" s="162"/>
      <c r="FW33" s="162"/>
      <c r="FX33" s="162"/>
      <c r="FY33" s="162"/>
      <c r="FZ33" s="162"/>
      <c r="GA33" s="162"/>
      <c r="GB33" s="162"/>
      <c r="GC33" s="162"/>
      <c r="GD33" s="162"/>
      <c r="GE33" s="162"/>
      <c r="GF33" s="162"/>
      <c r="GG33" s="162"/>
      <c r="GH33" s="162"/>
      <c r="GI33" s="162"/>
      <c r="GJ33" s="162"/>
      <c r="GK33" s="162"/>
      <c r="GL33" s="162"/>
      <c r="GM33" s="162"/>
      <c r="GN33" s="162"/>
      <c r="GO33" s="162"/>
      <c r="GP33" s="162"/>
      <c r="GQ33" s="162"/>
      <c r="GR33" s="162"/>
      <c r="GS33" s="162"/>
      <c r="GT33" s="162"/>
      <c r="GU33" s="162"/>
      <c r="GV33" s="162"/>
      <c r="GW33" s="162"/>
      <c r="GX33" s="162"/>
      <c r="GY33" s="162"/>
      <c r="GZ33" s="162"/>
      <c r="HA33" s="162"/>
      <c r="HB33" s="162"/>
      <c r="HC33" s="162"/>
      <c r="HD33" s="162"/>
      <c r="HE33" s="162"/>
      <c r="HF33" s="162"/>
      <c r="HG33" s="162"/>
      <c r="HH33" s="162"/>
      <c r="HI33" s="162"/>
      <c r="HJ33" s="162"/>
      <c r="HK33" s="162"/>
      <c r="HL33" s="162"/>
      <c r="HM33" s="162"/>
      <c r="HN33" s="162"/>
      <c r="HO33" s="162"/>
      <c r="HP33" s="162"/>
      <c r="HQ33" s="162"/>
      <c r="HR33" s="162"/>
      <c r="HS33" s="162"/>
      <c r="HT33" s="162"/>
      <c r="HU33" s="162"/>
      <c r="HV33" s="162"/>
      <c r="HW33" s="162"/>
      <c r="HX33" s="162"/>
      <c r="HY33" s="162"/>
      <c r="HZ33" s="162"/>
      <c r="IA33" s="162"/>
      <c r="IB33" s="162"/>
      <c r="IC33" s="162"/>
      <c r="ID33" s="162"/>
      <c r="IE33" s="162"/>
      <c r="IF33" s="162"/>
      <c r="IG33" s="162"/>
      <c r="IH33" s="162"/>
      <c r="II33" s="162"/>
      <c r="IJ33" s="162"/>
      <c r="IK33" s="162"/>
      <c r="IL33" s="162"/>
      <c r="IM33" s="162"/>
      <c r="IN33" s="162"/>
      <c r="IO33" s="162"/>
      <c r="IP33" s="162"/>
      <c r="IQ33" s="162"/>
      <c r="IR33" s="162"/>
      <c r="IS33" s="162"/>
      <c r="IT33" s="162"/>
      <c r="IU33" s="162"/>
      <c r="IV33" s="162"/>
    </row>
    <row r="34" spans="1:256" ht="69.75" customHeight="1" x14ac:dyDescent="0.3">
      <c r="A34" s="308" t="s">
        <v>90</v>
      </c>
      <c r="B34" s="309" t="s">
        <v>198</v>
      </c>
      <c r="C34" s="273">
        <f>C32+C33</f>
        <v>18532</v>
      </c>
      <c r="D34" s="273">
        <f>D32+D33</f>
        <v>18406</v>
      </c>
      <c r="E34" s="273">
        <f>E32+E33</f>
        <v>19510</v>
      </c>
      <c r="F34" s="273">
        <f>F32+F33</f>
        <v>20291</v>
      </c>
      <c r="G34" s="273">
        <f>G32+G33</f>
        <v>21102</v>
      </c>
      <c r="H34" s="310"/>
      <c r="I34" s="311"/>
      <c r="J34" s="311"/>
      <c r="K34" s="311"/>
      <c r="L34" s="311"/>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5"/>
      <c r="BQ34" s="275"/>
      <c r="BR34" s="275"/>
      <c r="BS34" s="275"/>
      <c r="BT34" s="275"/>
      <c r="BU34" s="275"/>
      <c r="BV34" s="275"/>
      <c r="BW34" s="275"/>
      <c r="BX34" s="275"/>
      <c r="BY34" s="275"/>
      <c r="BZ34" s="275"/>
      <c r="CA34" s="275"/>
      <c r="CB34" s="275"/>
      <c r="CC34" s="275"/>
      <c r="CD34" s="275"/>
      <c r="CE34" s="275"/>
      <c r="CF34" s="275"/>
      <c r="CG34" s="275"/>
      <c r="CH34" s="275"/>
      <c r="CI34" s="275"/>
      <c r="CJ34" s="275"/>
      <c r="CK34" s="275"/>
      <c r="CL34" s="275"/>
      <c r="CM34" s="275"/>
      <c r="CN34" s="275"/>
      <c r="CO34" s="275"/>
      <c r="CP34" s="275"/>
      <c r="CQ34" s="275"/>
      <c r="CR34" s="275"/>
      <c r="CS34" s="275"/>
      <c r="CT34" s="275"/>
      <c r="CU34" s="275"/>
      <c r="CV34" s="275"/>
      <c r="CW34" s="275"/>
      <c r="CX34" s="275"/>
      <c r="CY34" s="275"/>
      <c r="CZ34" s="275"/>
      <c r="DA34" s="275"/>
      <c r="DB34" s="275"/>
      <c r="DC34" s="275"/>
      <c r="DD34" s="275"/>
      <c r="DE34" s="275"/>
      <c r="DF34" s="275"/>
      <c r="DG34" s="275"/>
      <c r="DH34" s="275"/>
      <c r="DI34" s="275"/>
      <c r="DJ34" s="275"/>
      <c r="DK34" s="275"/>
      <c r="DL34" s="275"/>
      <c r="DM34" s="275"/>
      <c r="DN34" s="275"/>
      <c r="DO34" s="275"/>
      <c r="DP34" s="275"/>
      <c r="DQ34" s="275"/>
      <c r="DR34" s="275"/>
      <c r="DS34" s="275"/>
      <c r="DT34" s="275"/>
      <c r="DU34" s="275"/>
      <c r="DV34" s="275"/>
      <c r="DW34" s="275"/>
      <c r="DX34" s="275"/>
      <c r="DY34" s="275"/>
      <c r="DZ34" s="275"/>
      <c r="EA34" s="275"/>
      <c r="EB34" s="275"/>
      <c r="EC34" s="275"/>
      <c r="ED34" s="275"/>
      <c r="EE34" s="275"/>
      <c r="EF34" s="275"/>
      <c r="EG34" s="275"/>
      <c r="EH34" s="275"/>
      <c r="EI34" s="275"/>
      <c r="EJ34" s="275"/>
      <c r="EK34" s="275"/>
      <c r="EL34" s="275"/>
      <c r="EM34" s="275"/>
      <c r="EN34" s="275"/>
      <c r="EO34" s="275"/>
      <c r="EP34" s="275"/>
      <c r="EQ34" s="275"/>
      <c r="ER34" s="275"/>
      <c r="ES34" s="275"/>
      <c r="ET34" s="275"/>
      <c r="EU34" s="275"/>
      <c r="EV34" s="275"/>
      <c r="EW34" s="275"/>
      <c r="EX34" s="275"/>
      <c r="EY34" s="275"/>
      <c r="EZ34" s="275"/>
      <c r="FA34" s="275"/>
      <c r="FB34" s="275"/>
      <c r="FC34" s="275"/>
      <c r="FD34" s="275"/>
      <c r="FE34" s="275"/>
      <c r="FF34" s="275"/>
      <c r="FG34" s="275"/>
      <c r="FH34" s="275"/>
      <c r="FI34" s="275"/>
      <c r="FJ34" s="275"/>
      <c r="FK34" s="275"/>
      <c r="FL34" s="275"/>
      <c r="FM34" s="275"/>
      <c r="FN34" s="275"/>
      <c r="FO34" s="275"/>
      <c r="FP34" s="275"/>
      <c r="FQ34" s="275"/>
      <c r="FR34" s="275"/>
      <c r="FS34" s="275"/>
      <c r="FT34" s="275"/>
      <c r="FU34" s="275"/>
      <c r="FV34" s="275"/>
      <c r="FW34" s="275"/>
      <c r="FX34" s="275"/>
      <c r="FY34" s="275"/>
      <c r="FZ34" s="275"/>
      <c r="GA34" s="275"/>
      <c r="GB34" s="275"/>
      <c r="GC34" s="275"/>
      <c r="GD34" s="275"/>
      <c r="GE34" s="275"/>
      <c r="GF34" s="275"/>
      <c r="GG34" s="275"/>
      <c r="GH34" s="275"/>
      <c r="GI34" s="275"/>
      <c r="GJ34" s="275"/>
      <c r="GK34" s="275"/>
      <c r="GL34" s="275"/>
      <c r="GM34" s="275"/>
      <c r="GN34" s="275"/>
      <c r="GO34" s="275"/>
      <c r="GP34" s="275"/>
      <c r="GQ34" s="275"/>
      <c r="GR34" s="275"/>
      <c r="GS34" s="275"/>
      <c r="GT34" s="275"/>
      <c r="GU34" s="275"/>
      <c r="GV34" s="275"/>
      <c r="GW34" s="275"/>
      <c r="GX34" s="275"/>
      <c r="GY34" s="275"/>
      <c r="GZ34" s="275"/>
      <c r="HA34" s="275"/>
      <c r="HB34" s="275"/>
      <c r="HC34" s="275"/>
      <c r="HD34" s="275"/>
      <c r="HE34" s="275"/>
      <c r="HF34" s="275"/>
      <c r="HG34" s="275"/>
      <c r="HH34" s="275"/>
      <c r="HI34" s="275"/>
      <c r="HJ34" s="275"/>
      <c r="HK34" s="275"/>
      <c r="HL34" s="275"/>
      <c r="HM34" s="275"/>
      <c r="HN34" s="275"/>
      <c r="HO34" s="275"/>
      <c r="HP34" s="275"/>
      <c r="HQ34" s="275"/>
      <c r="HR34" s="275"/>
      <c r="HS34" s="275"/>
      <c r="HT34" s="275"/>
      <c r="HU34" s="275"/>
      <c r="HV34" s="275"/>
      <c r="HW34" s="275"/>
      <c r="HX34" s="275"/>
      <c r="HY34" s="275"/>
      <c r="HZ34" s="275"/>
      <c r="IA34" s="275"/>
      <c r="IB34" s="275"/>
      <c r="IC34" s="275"/>
      <c r="ID34" s="275"/>
      <c r="IE34" s="275"/>
      <c r="IF34" s="275"/>
      <c r="IG34" s="275"/>
      <c r="IH34" s="275"/>
      <c r="II34" s="275"/>
      <c r="IJ34" s="275"/>
      <c r="IK34" s="275"/>
      <c r="IL34" s="275"/>
      <c r="IM34" s="275"/>
      <c r="IN34" s="275"/>
      <c r="IO34" s="275"/>
      <c r="IP34" s="275"/>
      <c r="IQ34" s="275"/>
      <c r="IR34" s="275"/>
      <c r="IS34" s="275"/>
      <c r="IT34" s="275"/>
      <c r="IU34" s="275"/>
      <c r="IV34" s="275"/>
    </row>
    <row r="35" spans="1:256" ht="40.950000000000003" customHeight="1" x14ac:dyDescent="0.3">
      <c r="A35" s="625" t="s">
        <v>324</v>
      </c>
      <c r="B35" s="625"/>
      <c r="C35" s="625"/>
      <c r="D35" s="625"/>
      <c r="E35" s="625"/>
      <c r="F35" s="625"/>
      <c r="G35" s="625"/>
      <c r="H35" s="625"/>
      <c r="I35" s="283"/>
      <c r="J35" s="312"/>
      <c r="K35" s="312"/>
      <c r="L35" s="312"/>
      <c r="M35" s="99"/>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c r="IE35" s="72"/>
      <c r="IF35" s="72"/>
      <c r="IG35" s="72"/>
      <c r="IH35" s="72"/>
      <c r="II35" s="72"/>
      <c r="IJ35" s="72"/>
      <c r="IK35" s="72"/>
      <c r="IL35" s="72"/>
      <c r="IM35" s="72"/>
      <c r="IN35" s="72"/>
      <c r="IO35" s="72"/>
      <c r="IP35" s="72"/>
      <c r="IQ35" s="72"/>
      <c r="IR35" s="72"/>
      <c r="IS35" s="72"/>
      <c r="IT35" s="72"/>
      <c r="IU35" s="72"/>
      <c r="IV35" s="72"/>
    </row>
    <row r="36" spans="1:256" ht="20.399999999999999" customHeight="1" x14ac:dyDescent="0.35">
      <c r="A36" s="289" t="s">
        <v>84</v>
      </c>
      <c r="B36" s="296"/>
      <c r="C36" s="296"/>
      <c r="D36" s="296"/>
      <c r="E36" s="296"/>
      <c r="F36" s="296"/>
      <c r="G36" s="296"/>
      <c r="H36" s="296"/>
      <c r="I36" s="296"/>
      <c r="J36" s="296"/>
      <c r="K36" s="296"/>
      <c r="L36" s="296"/>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85"/>
      <c r="GE36" s="85"/>
      <c r="GF36" s="85"/>
      <c r="GG36" s="85"/>
      <c r="GH36" s="85"/>
      <c r="GI36" s="85"/>
      <c r="GJ36" s="85"/>
      <c r="GK36" s="85"/>
      <c r="GL36" s="85"/>
      <c r="GM36" s="85"/>
      <c r="GN36" s="85"/>
      <c r="GO36" s="85"/>
      <c r="GP36" s="85"/>
      <c r="GQ36" s="85"/>
      <c r="GR36" s="85"/>
      <c r="GS36" s="85"/>
      <c r="GT36" s="85"/>
      <c r="GU36" s="85"/>
      <c r="GV36" s="85"/>
      <c r="GW36" s="85"/>
      <c r="GX36" s="85"/>
      <c r="GY36" s="85"/>
      <c r="GZ36" s="85"/>
      <c r="HA36" s="85"/>
      <c r="HB36" s="85"/>
      <c r="HC36" s="85"/>
      <c r="HD36" s="85"/>
      <c r="HE36" s="85"/>
      <c r="HF36" s="85"/>
      <c r="HG36" s="85"/>
      <c r="HH36" s="85"/>
      <c r="HI36" s="85"/>
      <c r="HJ36" s="85"/>
      <c r="HK36" s="85"/>
      <c r="HL36" s="85"/>
      <c r="HM36" s="85"/>
      <c r="HN36" s="85"/>
      <c r="HO36" s="85"/>
      <c r="HP36" s="85"/>
      <c r="HQ36" s="85"/>
      <c r="HR36" s="85"/>
      <c r="HS36" s="85"/>
      <c r="HT36" s="85"/>
      <c r="HU36" s="85"/>
      <c r="HV36" s="85"/>
      <c r="HW36" s="85"/>
      <c r="HX36" s="85"/>
      <c r="HY36" s="85"/>
      <c r="HZ36" s="85"/>
      <c r="IA36" s="85"/>
      <c r="IB36" s="85"/>
      <c r="IC36" s="85"/>
      <c r="ID36" s="85"/>
      <c r="IE36" s="85"/>
      <c r="IF36" s="85"/>
      <c r="IG36" s="85"/>
      <c r="IH36" s="85"/>
      <c r="II36" s="85"/>
      <c r="IJ36" s="85"/>
      <c r="IK36" s="85"/>
      <c r="IL36" s="85"/>
      <c r="IM36" s="85"/>
      <c r="IN36" s="85"/>
      <c r="IO36" s="85"/>
      <c r="IP36" s="85"/>
      <c r="IQ36" s="85"/>
      <c r="IR36" s="85"/>
      <c r="IS36" s="85"/>
      <c r="IT36" s="85"/>
      <c r="IU36" s="85"/>
      <c r="IV36" s="85"/>
    </row>
    <row r="37" spans="1:256" ht="49.2" customHeight="1" x14ac:dyDescent="0.35">
      <c r="A37" s="626" t="s">
        <v>298</v>
      </c>
      <c r="B37" s="626"/>
      <c r="C37" s="626"/>
      <c r="D37" s="626"/>
      <c r="E37" s="626"/>
      <c r="F37" s="626"/>
      <c r="G37" s="626"/>
      <c r="H37" s="297"/>
      <c r="I37" s="298"/>
      <c r="J37" s="298"/>
      <c r="K37" s="298"/>
      <c r="L37" s="298"/>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6"/>
      <c r="BA37" s="266"/>
      <c r="BB37" s="266"/>
      <c r="BC37" s="266"/>
      <c r="BD37" s="266"/>
      <c r="BE37" s="266"/>
      <c r="BF37" s="266"/>
      <c r="BG37" s="266"/>
      <c r="BH37" s="266"/>
      <c r="BI37" s="266"/>
      <c r="BJ37" s="266"/>
      <c r="BK37" s="266"/>
      <c r="BL37" s="266"/>
      <c r="BM37" s="266"/>
      <c r="BN37" s="266"/>
      <c r="BO37" s="266"/>
      <c r="BP37" s="266"/>
      <c r="BQ37" s="266"/>
      <c r="BR37" s="266"/>
      <c r="BS37" s="266"/>
      <c r="BT37" s="266"/>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66"/>
      <c r="CQ37" s="266"/>
      <c r="CR37" s="266"/>
      <c r="CS37" s="266"/>
      <c r="CT37" s="266"/>
      <c r="CU37" s="266"/>
      <c r="CV37" s="266"/>
      <c r="CW37" s="266"/>
      <c r="CX37" s="266"/>
      <c r="CY37" s="266"/>
      <c r="CZ37" s="266"/>
      <c r="DA37" s="266"/>
      <c r="DB37" s="266"/>
      <c r="DC37" s="266"/>
      <c r="DD37" s="266"/>
      <c r="DE37" s="266"/>
      <c r="DF37" s="266"/>
      <c r="DG37" s="266"/>
      <c r="DH37" s="266"/>
      <c r="DI37" s="266"/>
      <c r="DJ37" s="266"/>
      <c r="DK37" s="266"/>
      <c r="DL37" s="266"/>
      <c r="DM37" s="266"/>
      <c r="DN37" s="266"/>
      <c r="DO37" s="266"/>
      <c r="DP37" s="266"/>
      <c r="DQ37" s="266"/>
      <c r="DR37" s="266"/>
      <c r="DS37" s="266"/>
      <c r="DT37" s="266"/>
      <c r="DU37" s="266"/>
      <c r="DV37" s="266"/>
      <c r="DW37" s="266"/>
      <c r="DX37" s="266"/>
      <c r="DY37" s="266"/>
      <c r="DZ37" s="266"/>
      <c r="EA37" s="266"/>
      <c r="EB37" s="266"/>
      <c r="EC37" s="266"/>
      <c r="ED37" s="266"/>
      <c r="EE37" s="266"/>
      <c r="EF37" s="266"/>
      <c r="EG37" s="266"/>
      <c r="EH37" s="266"/>
      <c r="EI37" s="266"/>
      <c r="EJ37" s="266"/>
      <c r="EK37" s="266"/>
      <c r="EL37" s="266"/>
      <c r="EM37" s="266"/>
      <c r="EN37" s="266"/>
      <c r="EO37" s="266"/>
      <c r="EP37" s="266"/>
      <c r="EQ37" s="266"/>
      <c r="ER37" s="266"/>
      <c r="ES37" s="266"/>
      <c r="ET37" s="266"/>
      <c r="EU37" s="266"/>
      <c r="EV37" s="266"/>
      <c r="EW37" s="266"/>
      <c r="EX37" s="266"/>
      <c r="EY37" s="266"/>
      <c r="EZ37" s="266"/>
      <c r="FA37" s="266"/>
      <c r="FB37" s="266"/>
      <c r="FC37" s="266"/>
      <c r="FD37" s="266"/>
      <c r="FE37" s="266"/>
      <c r="FF37" s="266"/>
      <c r="FG37" s="266"/>
      <c r="FH37" s="266"/>
      <c r="FI37" s="266"/>
      <c r="FJ37" s="266"/>
      <c r="FK37" s="266"/>
      <c r="FL37" s="266"/>
      <c r="FM37" s="266"/>
      <c r="FN37" s="266"/>
      <c r="FO37" s="266"/>
      <c r="FP37" s="266"/>
      <c r="FQ37" s="266"/>
      <c r="FR37" s="266"/>
      <c r="FS37" s="266"/>
      <c r="FT37" s="266"/>
      <c r="FU37" s="266"/>
      <c r="FV37" s="266"/>
      <c r="FW37" s="266"/>
      <c r="FX37" s="266"/>
      <c r="FY37" s="266"/>
      <c r="FZ37" s="266"/>
      <c r="GA37" s="266"/>
      <c r="GB37" s="266"/>
      <c r="GC37" s="266"/>
      <c r="GD37" s="266"/>
      <c r="GE37" s="266"/>
      <c r="GF37" s="266"/>
      <c r="GG37" s="266"/>
      <c r="GH37" s="266"/>
      <c r="GI37" s="266"/>
      <c r="GJ37" s="266"/>
      <c r="GK37" s="266"/>
      <c r="GL37" s="266"/>
      <c r="GM37" s="266"/>
      <c r="GN37" s="266"/>
      <c r="GO37" s="266"/>
      <c r="GP37" s="266"/>
      <c r="GQ37" s="266"/>
      <c r="GR37" s="266"/>
      <c r="GS37" s="266"/>
      <c r="GT37" s="266"/>
      <c r="GU37" s="266"/>
      <c r="GV37" s="266"/>
      <c r="GW37" s="266"/>
      <c r="GX37" s="266"/>
      <c r="GY37" s="266"/>
      <c r="GZ37" s="266"/>
      <c r="HA37" s="266"/>
      <c r="HB37" s="266"/>
      <c r="HC37" s="266"/>
      <c r="HD37" s="266"/>
      <c r="HE37" s="266"/>
      <c r="HF37" s="266"/>
      <c r="HG37" s="266"/>
      <c r="HH37" s="266"/>
      <c r="HI37" s="266"/>
      <c r="HJ37" s="266"/>
      <c r="HK37" s="266"/>
      <c r="HL37" s="266"/>
      <c r="HM37" s="266"/>
      <c r="HN37" s="266"/>
      <c r="HO37" s="266"/>
      <c r="HP37" s="266"/>
      <c r="HQ37" s="266"/>
      <c r="HR37" s="266"/>
      <c r="HS37" s="266"/>
      <c r="HT37" s="266"/>
      <c r="HU37" s="266"/>
      <c r="HV37" s="266"/>
      <c r="HW37" s="266"/>
      <c r="HX37" s="266"/>
      <c r="HY37" s="266"/>
      <c r="HZ37" s="266"/>
      <c r="IA37" s="266"/>
      <c r="IB37" s="266"/>
      <c r="IC37" s="266"/>
      <c r="ID37" s="266"/>
      <c r="IE37" s="266"/>
      <c r="IF37" s="266"/>
      <c r="IG37" s="266"/>
      <c r="IH37" s="266"/>
      <c r="II37" s="266"/>
      <c r="IJ37" s="266"/>
      <c r="IK37" s="266"/>
      <c r="IL37" s="266"/>
      <c r="IM37" s="266"/>
      <c r="IN37" s="266"/>
      <c r="IO37" s="266"/>
      <c r="IP37" s="266"/>
      <c r="IQ37" s="266"/>
      <c r="IR37" s="266"/>
      <c r="IS37" s="266"/>
      <c r="IT37" s="266"/>
      <c r="IU37" s="266"/>
      <c r="IV37" s="266"/>
    </row>
    <row r="38" spans="1:256" ht="25.95" customHeight="1" x14ac:dyDescent="0.35">
      <c r="A38" s="289" t="s">
        <v>195</v>
      </c>
      <c r="B38" s="296"/>
      <c r="C38" s="296"/>
      <c r="D38" s="296"/>
      <c r="E38" s="296"/>
      <c r="F38" s="296"/>
      <c r="G38" s="296"/>
      <c r="H38" s="296"/>
      <c r="I38" s="296"/>
      <c r="J38" s="296"/>
      <c r="K38" s="296"/>
      <c r="L38" s="296"/>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c r="EN38" s="85"/>
      <c r="EO38" s="85"/>
      <c r="EP38" s="85"/>
      <c r="EQ38" s="85"/>
      <c r="ER38" s="85"/>
      <c r="ES38" s="85"/>
      <c r="ET38" s="85"/>
      <c r="EU38" s="85"/>
      <c r="EV38" s="85"/>
      <c r="EW38" s="85"/>
      <c r="EX38" s="85"/>
      <c r="EY38" s="85"/>
      <c r="EZ38" s="85"/>
      <c r="FA38" s="85"/>
      <c r="FB38" s="85"/>
      <c r="FC38" s="85"/>
      <c r="FD38" s="85"/>
      <c r="FE38" s="85"/>
      <c r="FF38" s="85"/>
      <c r="FG38" s="85"/>
      <c r="FH38" s="85"/>
      <c r="FI38" s="85"/>
      <c r="FJ38" s="85"/>
      <c r="FK38" s="85"/>
      <c r="FL38" s="85"/>
      <c r="FM38" s="85"/>
      <c r="FN38" s="85"/>
      <c r="FO38" s="85"/>
      <c r="FP38" s="85"/>
      <c r="FQ38" s="85"/>
      <c r="FR38" s="85"/>
      <c r="FS38" s="85"/>
      <c r="FT38" s="85"/>
      <c r="FU38" s="85"/>
      <c r="FV38" s="85"/>
      <c r="FW38" s="85"/>
      <c r="FX38" s="85"/>
      <c r="FY38" s="85"/>
      <c r="FZ38" s="85"/>
      <c r="GA38" s="85"/>
      <c r="GB38" s="85"/>
      <c r="GC38" s="85"/>
      <c r="GD38" s="85"/>
      <c r="GE38" s="85"/>
      <c r="GF38" s="85"/>
      <c r="GG38" s="85"/>
      <c r="GH38" s="85"/>
      <c r="GI38" s="85"/>
      <c r="GJ38" s="85"/>
      <c r="GK38" s="85"/>
      <c r="GL38" s="85"/>
      <c r="GM38" s="85"/>
      <c r="GN38" s="85"/>
      <c r="GO38" s="85"/>
      <c r="GP38" s="85"/>
      <c r="GQ38" s="85"/>
      <c r="GR38" s="85"/>
      <c r="GS38" s="85"/>
      <c r="GT38" s="85"/>
      <c r="GU38" s="85"/>
      <c r="GV38" s="85"/>
      <c r="GW38" s="85"/>
      <c r="GX38" s="85"/>
      <c r="GY38" s="85"/>
      <c r="GZ38" s="85"/>
      <c r="HA38" s="85"/>
      <c r="HB38" s="85"/>
      <c r="HC38" s="85"/>
      <c r="HD38" s="85"/>
      <c r="HE38" s="85"/>
      <c r="HF38" s="85"/>
      <c r="HG38" s="85"/>
      <c r="HH38" s="85"/>
      <c r="HI38" s="85"/>
      <c r="HJ38" s="85"/>
      <c r="HK38" s="85"/>
      <c r="HL38" s="85"/>
      <c r="HM38" s="85"/>
      <c r="HN38" s="85"/>
      <c r="HO38" s="85"/>
      <c r="HP38" s="85"/>
      <c r="HQ38" s="85"/>
      <c r="HR38" s="85"/>
      <c r="HS38" s="85"/>
      <c r="HT38" s="85"/>
      <c r="HU38" s="85"/>
      <c r="HV38" s="85"/>
      <c r="HW38" s="85"/>
      <c r="HX38" s="85"/>
      <c r="HY38" s="85"/>
      <c r="HZ38" s="85"/>
      <c r="IA38" s="85"/>
      <c r="IB38" s="85"/>
      <c r="IC38" s="85"/>
      <c r="ID38" s="85"/>
      <c r="IE38" s="85"/>
      <c r="IF38" s="85"/>
      <c r="IG38" s="85"/>
      <c r="IH38" s="85"/>
      <c r="II38" s="85"/>
      <c r="IJ38" s="85"/>
      <c r="IK38" s="85"/>
      <c r="IL38" s="85"/>
      <c r="IM38" s="85"/>
      <c r="IN38" s="85"/>
      <c r="IO38" s="85"/>
      <c r="IP38" s="85"/>
      <c r="IQ38" s="85"/>
      <c r="IR38" s="85"/>
      <c r="IS38" s="85"/>
      <c r="IT38" s="85"/>
      <c r="IU38" s="85"/>
      <c r="IV38" s="85"/>
    </row>
    <row r="39" spans="1:256" ht="76.2" customHeight="1" x14ac:dyDescent="0.3">
      <c r="A39" s="773" t="s">
        <v>325</v>
      </c>
      <c r="B39" s="773"/>
      <c r="C39" s="773"/>
      <c r="D39" s="773"/>
      <c r="E39" s="773"/>
      <c r="F39" s="773"/>
      <c r="G39" s="773"/>
      <c r="H39" s="299"/>
      <c r="I39" s="295"/>
      <c r="J39" s="103"/>
      <c r="K39" s="103"/>
      <c r="L39" s="103"/>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c r="HN39" s="78"/>
      <c r="HO39" s="78"/>
      <c r="HP39" s="78"/>
      <c r="HQ39" s="78"/>
      <c r="HR39" s="78"/>
      <c r="HS39" s="78"/>
      <c r="HT39" s="78"/>
      <c r="HU39" s="78"/>
      <c r="HV39" s="78"/>
      <c r="HW39" s="78"/>
      <c r="HX39" s="78"/>
      <c r="HY39" s="78"/>
      <c r="HZ39" s="78"/>
      <c r="IA39" s="78"/>
      <c r="IB39" s="78"/>
      <c r="IC39" s="78"/>
      <c r="ID39" s="78"/>
      <c r="IE39" s="78"/>
      <c r="IF39" s="78"/>
      <c r="IG39" s="78"/>
      <c r="IH39" s="78"/>
      <c r="II39" s="78"/>
      <c r="IJ39" s="78"/>
      <c r="IK39" s="78"/>
      <c r="IL39" s="78"/>
      <c r="IM39" s="78"/>
      <c r="IN39" s="78"/>
      <c r="IO39" s="78"/>
      <c r="IP39" s="78"/>
      <c r="IQ39" s="78"/>
      <c r="IR39" s="78"/>
      <c r="IS39" s="78"/>
      <c r="IT39" s="78"/>
      <c r="IU39" s="78"/>
      <c r="IV39" s="78"/>
    </row>
    <row r="40" spans="1:256" ht="24.6" customHeight="1" x14ac:dyDescent="0.3">
      <c r="A40" s="627" t="s">
        <v>94</v>
      </c>
      <c r="B40" s="624" t="s">
        <v>26</v>
      </c>
      <c r="C40" s="550" t="s">
        <v>461</v>
      </c>
      <c r="D40" s="550" t="s">
        <v>52</v>
      </c>
      <c r="E40" s="550" t="s">
        <v>29</v>
      </c>
      <c r="F40" s="550"/>
      <c r="G40" s="550"/>
      <c r="H40" s="295"/>
      <c r="I40" s="103"/>
      <c r="J40" s="103"/>
      <c r="K40" s="103" t="s">
        <v>96</v>
      </c>
      <c r="L40" s="103"/>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c r="HN40" s="78"/>
      <c r="HO40" s="78"/>
      <c r="HP40" s="78"/>
      <c r="HQ40" s="78"/>
      <c r="HR40" s="78"/>
      <c r="HS40" s="78"/>
      <c r="HT40" s="78"/>
      <c r="HU40" s="78"/>
      <c r="HV40" s="78"/>
      <c r="HW40" s="78"/>
      <c r="HX40" s="78"/>
      <c r="HY40" s="78"/>
      <c r="HZ40" s="78"/>
      <c r="IA40" s="78"/>
      <c r="IB40" s="78"/>
      <c r="IC40" s="78"/>
      <c r="ID40" s="78"/>
      <c r="IE40" s="78"/>
      <c r="IF40" s="78"/>
      <c r="IG40" s="78"/>
      <c r="IH40" s="78"/>
      <c r="II40" s="78"/>
      <c r="IJ40" s="78"/>
      <c r="IK40" s="78"/>
      <c r="IL40" s="78"/>
      <c r="IM40" s="78"/>
      <c r="IN40" s="78"/>
      <c r="IO40" s="78"/>
      <c r="IP40" s="78"/>
      <c r="IQ40" s="78"/>
      <c r="IR40" s="78"/>
      <c r="IS40" s="78"/>
      <c r="IT40" s="78"/>
      <c r="IU40" s="78"/>
      <c r="IV40" s="78"/>
    </row>
    <row r="41" spans="1:256" ht="39" customHeight="1" x14ac:dyDescent="0.3">
      <c r="A41" s="628"/>
      <c r="B41" s="624"/>
      <c r="C41" s="550"/>
      <c r="D41" s="550"/>
      <c r="E41" s="519" t="s">
        <v>53</v>
      </c>
      <c r="F41" s="519" t="s">
        <v>54</v>
      </c>
      <c r="G41" s="519" t="s">
        <v>460</v>
      </c>
      <c r="H41" s="295"/>
      <c r="I41" s="103"/>
      <c r="J41" s="103"/>
      <c r="K41" s="103"/>
      <c r="L41" s="103"/>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c r="HN41" s="78"/>
      <c r="HO41" s="78"/>
      <c r="HP41" s="78"/>
      <c r="HQ41" s="78"/>
      <c r="HR41" s="78"/>
      <c r="HS41" s="78"/>
      <c r="HT41" s="78"/>
      <c r="HU41" s="78"/>
      <c r="HV41" s="78"/>
      <c r="HW41" s="78"/>
      <c r="HX41" s="78"/>
      <c r="HY41" s="78"/>
      <c r="HZ41" s="78"/>
      <c r="IA41" s="78"/>
      <c r="IB41" s="78"/>
      <c r="IC41" s="78"/>
      <c r="ID41" s="78"/>
      <c r="IE41" s="78"/>
      <c r="IF41" s="78"/>
      <c r="IG41" s="78"/>
      <c r="IH41" s="78"/>
      <c r="II41" s="78"/>
      <c r="IJ41" s="78"/>
      <c r="IK41" s="78"/>
      <c r="IL41" s="78"/>
      <c r="IM41" s="78"/>
      <c r="IN41" s="78"/>
      <c r="IO41" s="78"/>
      <c r="IP41" s="78"/>
      <c r="IQ41" s="78"/>
      <c r="IR41" s="78"/>
      <c r="IS41" s="78"/>
      <c r="IT41" s="78"/>
      <c r="IU41" s="78"/>
      <c r="IV41" s="78"/>
    </row>
    <row r="42" spans="1:256" ht="42" customHeight="1" x14ac:dyDescent="0.3">
      <c r="A42" s="276" t="s">
        <v>326</v>
      </c>
      <c r="B42" s="313" t="s">
        <v>199</v>
      </c>
      <c r="C42" s="106">
        <v>411</v>
      </c>
      <c r="D42" s="106">
        <v>446</v>
      </c>
      <c r="E42" s="106">
        <v>446</v>
      </c>
      <c r="F42" s="106">
        <v>446</v>
      </c>
      <c r="G42" s="106">
        <v>446</v>
      </c>
      <c r="H42" s="295"/>
      <c r="I42" s="103"/>
      <c r="J42" s="103"/>
      <c r="K42" s="103"/>
      <c r="L42" s="103"/>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c r="HN42" s="78"/>
      <c r="HO42" s="78"/>
      <c r="HP42" s="78"/>
      <c r="HQ42" s="78"/>
      <c r="HR42" s="78"/>
      <c r="HS42" s="78"/>
      <c r="HT42" s="78"/>
      <c r="HU42" s="78"/>
      <c r="HV42" s="78"/>
      <c r="HW42" s="78"/>
      <c r="HX42" s="78"/>
      <c r="HY42" s="78"/>
      <c r="HZ42" s="78"/>
      <c r="IA42" s="78"/>
      <c r="IB42" s="78"/>
      <c r="IC42" s="78"/>
      <c r="ID42" s="78"/>
      <c r="IE42" s="78"/>
      <c r="IF42" s="78"/>
      <c r="IG42" s="78"/>
      <c r="IH42" s="78"/>
      <c r="II42" s="78"/>
      <c r="IJ42" s="78"/>
      <c r="IK42" s="78"/>
      <c r="IL42" s="78"/>
      <c r="IM42" s="78"/>
      <c r="IN42" s="78"/>
      <c r="IO42" s="78"/>
      <c r="IP42" s="78"/>
      <c r="IQ42" s="78"/>
      <c r="IR42" s="78"/>
      <c r="IS42" s="78"/>
      <c r="IT42" s="78"/>
      <c r="IU42" s="78"/>
      <c r="IV42" s="78"/>
    </row>
    <row r="43" spans="1:256" ht="18" x14ac:dyDescent="0.3">
      <c r="A43" s="314"/>
      <c r="B43" s="314"/>
      <c r="C43" s="315"/>
      <c r="D43" s="316"/>
      <c r="E43" s="316"/>
      <c r="F43" s="316"/>
      <c r="G43" s="316"/>
      <c r="H43" s="316"/>
      <c r="I43" s="295"/>
      <c r="J43" s="294" t="s">
        <v>96</v>
      </c>
      <c r="K43" s="317"/>
      <c r="L43" s="317"/>
      <c r="M43" s="280"/>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c r="HN43" s="78"/>
      <c r="HO43" s="78"/>
      <c r="HP43" s="78"/>
      <c r="HQ43" s="78"/>
      <c r="HR43" s="78"/>
      <c r="HS43" s="78"/>
      <c r="HT43" s="78"/>
      <c r="HU43" s="78"/>
      <c r="HV43" s="78"/>
      <c r="HW43" s="78"/>
      <c r="HX43" s="78"/>
      <c r="HY43" s="78"/>
      <c r="HZ43" s="78"/>
      <c r="IA43" s="78"/>
      <c r="IB43" s="78"/>
      <c r="IC43" s="78"/>
      <c r="ID43" s="78"/>
      <c r="IE43" s="78"/>
      <c r="IF43" s="78"/>
      <c r="IG43" s="78"/>
      <c r="IH43" s="78"/>
      <c r="II43" s="78"/>
      <c r="IJ43" s="78"/>
      <c r="IK43" s="78"/>
      <c r="IL43" s="78"/>
      <c r="IM43" s="78"/>
      <c r="IN43" s="78"/>
      <c r="IO43" s="78"/>
      <c r="IP43" s="78"/>
      <c r="IQ43" s="78"/>
      <c r="IR43" s="78"/>
      <c r="IS43" s="78"/>
      <c r="IT43" s="78"/>
      <c r="IU43" s="78"/>
      <c r="IV43" s="78"/>
    </row>
    <row r="44" spans="1:256" ht="18.75" customHeight="1" x14ac:dyDescent="0.3">
      <c r="A44" s="624" t="s">
        <v>123</v>
      </c>
      <c r="B44" s="624" t="s">
        <v>26</v>
      </c>
      <c r="C44" s="550" t="s">
        <v>461</v>
      </c>
      <c r="D44" s="550" t="s">
        <v>52</v>
      </c>
      <c r="E44" s="550" t="s">
        <v>29</v>
      </c>
      <c r="F44" s="550"/>
      <c r="G44" s="550"/>
      <c r="H44" s="282"/>
      <c r="I44" s="283"/>
      <c r="J44" s="282"/>
      <c r="K44" s="282"/>
      <c r="L44" s="282"/>
    </row>
    <row r="45" spans="1:256" ht="18" x14ac:dyDescent="0.3">
      <c r="A45" s="624"/>
      <c r="B45" s="624"/>
      <c r="C45" s="550"/>
      <c r="D45" s="550"/>
      <c r="E45" s="519" t="s">
        <v>53</v>
      </c>
      <c r="F45" s="519" t="s">
        <v>54</v>
      </c>
      <c r="G45" s="519" t="s">
        <v>460</v>
      </c>
      <c r="H45" s="282"/>
      <c r="I45" s="283"/>
      <c r="J45" s="282"/>
      <c r="K45" s="282"/>
      <c r="L45" s="282"/>
    </row>
    <row r="46" spans="1:256" ht="36" x14ac:dyDescent="0.3">
      <c r="A46" s="303" t="s">
        <v>327</v>
      </c>
      <c r="B46" s="307"/>
      <c r="C46" s="272">
        <v>18532</v>
      </c>
      <c r="D46" s="272">
        <f>18617-211</f>
        <v>18406</v>
      </c>
      <c r="E46" s="272">
        <v>19510</v>
      </c>
      <c r="F46" s="746">
        <v>20291</v>
      </c>
      <c r="G46" s="746">
        <v>21102</v>
      </c>
      <c r="H46" s="282"/>
      <c r="I46" s="283"/>
      <c r="J46" s="282"/>
      <c r="K46" s="282"/>
      <c r="L46" s="282"/>
    </row>
    <row r="47" spans="1:256" ht="57" customHeight="1" x14ac:dyDescent="0.3">
      <c r="A47" s="308" t="s">
        <v>90</v>
      </c>
      <c r="B47" s="309" t="s">
        <v>198</v>
      </c>
      <c r="C47" s="273">
        <f>C46</f>
        <v>18532</v>
      </c>
      <c r="D47" s="273">
        <f t="shared" ref="D47:G47" si="0">D46</f>
        <v>18406</v>
      </c>
      <c r="E47" s="273">
        <f t="shared" si="0"/>
        <v>19510</v>
      </c>
      <c r="F47" s="273">
        <f t="shared" si="0"/>
        <v>20291</v>
      </c>
      <c r="G47" s="273">
        <f t="shared" si="0"/>
        <v>21102</v>
      </c>
      <c r="H47" s="282"/>
      <c r="I47" s="283"/>
      <c r="J47" s="282"/>
      <c r="K47" s="282"/>
      <c r="L47" s="282"/>
    </row>
    <row r="48" spans="1:256" ht="18" x14ac:dyDescent="0.3">
      <c r="A48" s="281"/>
      <c r="B48" s="281"/>
      <c r="C48" s="282"/>
      <c r="D48" s="282"/>
      <c r="E48" s="282"/>
      <c r="F48" s="282"/>
      <c r="G48" s="282"/>
      <c r="H48" s="282"/>
      <c r="I48" s="283"/>
      <c r="J48" s="282"/>
      <c r="K48" s="282"/>
      <c r="L48" s="282"/>
    </row>
    <row r="49" spans="1:12" ht="18" x14ac:dyDescent="0.3">
      <c r="A49" s="281"/>
      <c r="B49" s="281"/>
      <c r="C49" s="282"/>
      <c r="D49" s="282"/>
      <c r="E49" s="282"/>
      <c r="F49" s="282"/>
      <c r="G49" s="282"/>
      <c r="H49" s="282"/>
      <c r="I49" s="283"/>
      <c r="J49" s="282"/>
      <c r="K49" s="282"/>
      <c r="L49" s="282"/>
    </row>
    <row r="50" spans="1:12" ht="18" x14ac:dyDescent="0.3">
      <c r="A50" s="281"/>
      <c r="B50" s="281"/>
      <c r="C50" s="282"/>
      <c r="D50" s="282"/>
      <c r="E50" s="282"/>
      <c r="F50" s="282"/>
      <c r="G50" s="282"/>
      <c r="H50" s="282"/>
      <c r="I50" s="283"/>
      <c r="J50" s="282"/>
      <c r="K50" s="282"/>
      <c r="L50" s="282"/>
    </row>
    <row r="51" spans="1:12" ht="18" x14ac:dyDescent="0.3">
      <c r="A51" s="281"/>
      <c r="B51" s="281"/>
      <c r="C51" s="282"/>
      <c r="D51" s="282"/>
      <c r="E51" s="282"/>
      <c r="F51" s="282"/>
      <c r="G51" s="282"/>
      <c r="H51" s="282"/>
      <c r="I51" s="283"/>
      <c r="J51" s="282"/>
      <c r="K51" s="282"/>
      <c r="L51" s="282"/>
    </row>
    <row r="52" spans="1:12" ht="18" x14ac:dyDescent="0.3">
      <c r="A52" s="281"/>
      <c r="B52" s="281"/>
      <c r="C52" s="282"/>
      <c r="D52" s="282"/>
      <c r="E52" s="282"/>
      <c r="F52" s="282"/>
      <c r="G52" s="282"/>
      <c r="H52" s="282"/>
      <c r="I52" s="283"/>
      <c r="J52" s="282"/>
      <c r="K52" s="282"/>
      <c r="L52" s="282"/>
    </row>
    <row r="53" spans="1:12" ht="18" x14ac:dyDescent="0.3">
      <c r="A53" s="281"/>
      <c r="B53" s="281"/>
      <c r="C53" s="282"/>
      <c r="D53" s="282"/>
      <c r="E53" s="282"/>
      <c r="F53" s="282"/>
      <c r="G53" s="282"/>
      <c r="H53" s="282"/>
      <c r="I53" s="283"/>
      <c r="J53" s="282"/>
      <c r="K53" s="282"/>
      <c r="L53" s="282"/>
    </row>
  </sheetData>
  <mergeCells count="32">
    <mergeCell ref="A27:J27"/>
    <mergeCell ref="D8:G8"/>
    <mergeCell ref="D9:G9"/>
    <mergeCell ref="D10:G10"/>
    <mergeCell ref="A18:K18"/>
    <mergeCell ref="A22:G22"/>
    <mergeCell ref="A26:G26"/>
    <mergeCell ref="A19:G19"/>
    <mergeCell ref="A23:K23"/>
    <mergeCell ref="E40:G40"/>
    <mergeCell ref="A28:G28"/>
    <mergeCell ref="A30:A31"/>
    <mergeCell ref="B30:B31"/>
    <mergeCell ref="C30:C31"/>
    <mergeCell ref="D30:D31"/>
    <mergeCell ref="E30:G30"/>
    <mergeCell ref="D7:G7"/>
    <mergeCell ref="A20:H20"/>
    <mergeCell ref="A13:G13"/>
    <mergeCell ref="C15:F15"/>
    <mergeCell ref="A44:A45"/>
    <mergeCell ref="B44:B45"/>
    <mergeCell ref="C44:C45"/>
    <mergeCell ref="D44:D45"/>
    <mergeCell ref="E44:G44"/>
    <mergeCell ref="A35:H35"/>
    <mergeCell ref="A37:G37"/>
    <mergeCell ref="A39:G39"/>
    <mergeCell ref="A40:A41"/>
    <mergeCell ref="B40:B41"/>
    <mergeCell ref="C40:C41"/>
    <mergeCell ref="D40:D41"/>
  </mergeCells>
  <pageMargins left="0.39370078740157483" right="0.19685039370078741" top="0.39370078740157483" bottom="0.39370078740157483" header="0.59055118110236227" footer="0.98425196850393704"/>
  <pageSetup paperSize="9" scale="75" orientation="landscape" useFirstPageNumber="1" r:id="rId1"/>
  <headerFooter alignWithMargins="0">
    <oddHeader>&amp;C&amp;P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topLeftCell="A61" zoomScale="70" zoomScaleNormal="70" zoomScaleSheetLayoutView="80" workbookViewId="0">
      <selection activeCell="C72" sqref="C72:G72"/>
    </sheetView>
  </sheetViews>
  <sheetFormatPr defaultRowHeight="13.8" x14ac:dyDescent="0.3"/>
  <cols>
    <col min="1" max="1" width="44.44140625" style="363" customWidth="1"/>
    <col min="2" max="2" width="19.44140625" style="363" customWidth="1"/>
    <col min="3" max="3" width="15" style="318" customWidth="1"/>
    <col min="4" max="4" width="16.33203125" style="318" customWidth="1"/>
    <col min="5" max="5" width="15.33203125" style="318" customWidth="1"/>
    <col min="6" max="6" width="14.109375" style="318" customWidth="1"/>
    <col min="7" max="7" width="33.6640625" style="318" customWidth="1"/>
    <col min="8" max="8" width="32.88671875" style="318" customWidth="1"/>
    <col min="9" max="9" width="11" style="328" customWidth="1"/>
    <col min="10" max="10" width="11.109375" style="318" customWidth="1"/>
    <col min="11" max="12" width="13.33203125" style="318" customWidth="1"/>
    <col min="13" max="13" width="13.88671875" style="318" customWidth="1"/>
    <col min="14" max="17" width="9.109375" style="318" customWidth="1"/>
    <col min="18" max="256" width="8.88671875" style="318"/>
    <col min="257" max="257" width="46.109375" style="318" customWidth="1"/>
    <col min="258" max="258" width="30.6640625" style="318" customWidth="1"/>
    <col min="259" max="259" width="20.88671875" style="318" customWidth="1"/>
    <col min="260" max="261" width="20.44140625" style="318" customWidth="1"/>
    <col min="262" max="262" width="14.6640625" style="318" customWidth="1"/>
    <col min="263" max="263" width="14" style="318" customWidth="1"/>
    <col min="264" max="264" width="32.88671875" style="318" customWidth="1"/>
    <col min="265" max="265" width="11" style="318" customWidth="1"/>
    <col min="266" max="266" width="11.109375" style="318" customWidth="1"/>
    <col min="267" max="268" width="13.33203125" style="318" customWidth="1"/>
    <col min="269" max="269" width="13.88671875" style="318" customWidth="1"/>
    <col min="270" max="273" width="9.109375" style="318" customWidth="1"/>
    <col min="274" max="512" width="8.88671875" style="318"/>
    <col min="513" max="513" width="46.109375" style="318" customWidth="1"/>
    <col min="514" max="514" width="30.6640625" style="318" customWidth="1"/>
    <col min="515" max="515" width="20.88671875" style="318" customWidth="1"/>
    <col min="516" max="517" width="20.44140625" style="318" customWidth="1"/>
    <col min="518" max="518" width="14.6640625" style="318" customWidth="1"/>
    <col min="519" max="519" width="14" style="318" customWidth="1"/>
    <col min="520" max="520" width="32.88671875" style="318" customWidth="1"/>
    <col min="521" max="521" width="11" style="318" customWidth="1"/>
    <col min="522" max="522" width="11.109375" style="318" customWidth="1"/>
    <col min="523" max="524" width="13.33203125" style="318" customWidth="1"/>
    <col min="525" max="525" width="13.88671875" style="318" customWidth="1"/>
    <col min="526" max="529" width="9.109375" style="318" customWidth="1"/>
    <col min="530" max="768" width="8.88671875" style="318"/>
    <col min="769" max="769" width="46.109375" style="318" customWidth="1"/>
    <col min="770" max="770" width="30.6640625" style="318" customWidth="1"/>
    <col min="771" max="771" width="20.88671875" style="318" customWidth="1"/>
    <col min="772" max="773" width="20.44140625" style="318" customWidth="1"/>
    <col min="774" max="774" width="14.6640625" style="318" customWidth="1"/>
    <col min="775" max="775" width="14" style="318" customWidth="1"/>
    <col min="776" max="776" width="32.88671875" style="318" customWidth="1"/>
    <col min="777" max="777" width="11" style="318" customWidth="1"/>
    <col min="778" max="778" width="11.109375" style="318" customWidth="1"/>
    <col min="779" max="780" width="13.33203125" style="318" customWidth="1"/>
    <col min="781" max="781" width="13.88671875" style="318" customWidth="1"/>
    <col min="782" max="785" width="9.109375" style="318" customWidth="1"/>
    <col min="786" max="1024" width="8.88671875" style="318"/>
    <col min="1025" max="1025" width="46.109375" style="318" customWidth="1"/>
    <col min="1026" max="1026" width="30.6640625" style="318" customWidth="1"/>
    <col min="1027" max="1027" width="20.88671875" style="318" customWidth="1"/>
    <col min="1028" max="1029" width="20.44140625" style="318" customWidth="1"/>
    <col min="1030" max="1030" width="14.6640625" style="318" customWidth="1"/>
    <col min="1031" max="1031" width="14" style="318" customWidth="1"/>
    <col min="1032" max="1032" width="32.88671875" style="318" customWidth="1"/>
    <col min="1033" max="1033" width="11" style="318" customWidth="1"/>
    <col min="1034" max="1034" width="11.109375" style="318" customWidth="1"/>
    <col min="1035" max="1036" width="13.33203125" style="318" customWidth="1"/>
    <col min="1037" max="1037" width="13.88671875" style="318" customWidth="1"/>
    <col min="1038" max="1041" width="9.109375" style="318" customWidth="1"/>
    <col min="1042" max="1280" width="8.88671875" style="318"/>
    <col min="1281" max="1281" width="46.109375" style="318" customWidth="1"/>
    <col min="1282" max="1282" width="30.6640625" style="318" customWidth="1"/>
    <col min="1283" max="1283" width="20.88671875" style="318" customWidth="1"/>
    <col min="1284" max="1285" width="20.44140625" style="318" customWidth="1"/>
    <col min="1286" max="1286" width="14.6640625" style="318" customWidth="1"/>
    <col min="1287" max="1287" width="14" style="318" customWidth="1"/>
    <col min="1288" max="1288" width="32.88671875" style="318" customWidth="1"/>
    <col min="1289" max="1289" width="11" style="318" customWidth="1"/>
    <col min="1290" max="1290" width="11.109375" style="318" customWidth="1"/>
    <col min="1291" max="1292" width="13.33203125" style="318" customWidth="1"/>
    <col min="1293" max="1293" width="13.88671875" style="318" customWidth="1"/>
    <col min="1294" max="1297" width="9.109375" style="318" customWidth="1"/>
    <col min="1298" max="1536" width="8.88671875" style="318"/>
    <col min="1537" max="1537" width="46.109375" style="318" customWidth="1"/>
    <col min="1538" max="1538" width="30.6640625" style="318" customWidth="1"/>
    <col min="1539" max="1539" width="20.88671875" style="318" customWidth="1"/>
    <col min="1540" max="1541" width="20.44140625" style="318" customWidth="1"/>
    <col min="1542" max="1542" width="14.6640625" style="318" customWidth="1"/>
    <col min="1543" max="1543" width="14" style="318" customWidth="1"/>
    <col min="1544" max="1544" width="32.88671875" style="318" customWidth="1"/>
    <col min="1545" max="1545" width="11" style="318" customWidth="1"/>
    <col min="1546" max="1546" width="11.109375" style="318" customWidth="1"/>
    <col min="1547" max="1548" width="13.33203125" style="318" customWidth="1"/>
    <col min="1549" max="1549" width="13.88671875" style="318" customWidth="1"/>
    <col min="1550" max="1553" width="9.109375" style="318" customWidth="1"/>
    <col min="1554" max="1792" width="8.88671875" style="318"/>
    <col min="1793" max="1793" width="46.109375" style="318" customWidth="1"/>
    <col min="1794" max="1794" width="30.6640625" style="318" customWidth="1"/>
    <col min="1795" max="1795" width="20.88671875" style="318" customWidth="1"/>
    <col min="1796" max="1797" width="20.44140625" style="318" customWidth="1"/>
    <col min="1798" max="1798" width="14.6640625" style="318" customWidth="1"/>
    <col min="1799" max="1799" width="14" style="318" customWidth="1"/>
    <col min="1800" max="1800" width="32.88671875" style="318" customWidth="1"/>
    <col min="1801" max="1801" width="11" style="318" customWidth="1"/>
    <col min="1802" max="1802" width="11.109375" style="318" customWidth="1"/>
    <col min="1803" max="1804" width="13.33203125" style="318" customWidth="1"/>
    <col min="1805" max="1805" width="13.88671875" style="318" customWidth="1"/>
    <col min="1806" max="1809" width="9.109375" style="318" customWidth="1"/>
    <col min="1810" max="2048" width="8.88671875" style="318"/>
    <col min="2049" max="2049" width="46.109375" style="318" customWidth="1"/>
    <col min="2050" max="2050" width="30.6640625" style="318" customWidth="1"/>
    <col min="2051" max="2051" width="20.88671875" style="318" customWidth="1"/>
    <col min="2052" max="2053" width="20.44140625" style="318" customWidth="1"/>
    <col min="2054" max="2054" width="14.6640625" style="318" customWidth="1"/>
    <col min="2055" max="2055" width="14" style="318" customWidth="1"/>
    <col min="2056" max="2056" width="32.88671875" style="318" customWidth="1"/>
    <col min="2057" max="2057" width="11" style="318" customWidth="1"/>
    <col min="2058" max="2058" width="11.109375" style="318" customWidth="1"/>
    <col min="2059" max="2060" width="13.33203125" style="318" customWidth="1"/>
    <col min="2061" max="2061" width="13.88671875" style="318" customWidth="1"/>
    <col min="2062" max="2065" width="9.109375" style="318" customWidth="1"/>
    <col min="2066" max="2304" width="8.88671875" style="318"/>
    <col min="2305" max="2305" width="46.109375" style="318" customWidth="1"/>
    <col min="2306" max="2306" width="30.6640625" style="318" customWidth="1"/>
    <col min="2307" max="2307" width="20.88671875" style="318" customWidth="1"/>
    <col min="2308" max="2309" width="20.44140625" style="318" customWidth="1"/>
    <col min="2310" max="2310" width="14.6640625" style="318" customWidth="1"/>
    <col min="2311" max="2311" width="14" style="318" customWidth="1"/>
    <col min="2312" max="2312" width="32.88671875" style="318" customWidth="1"/>
    <col min="2313" max="2313" width="11" style="318" customWidth="1"/>
    <col min="2314" max="2314" width="11.109375" style="318" customWidth="1"/>
    <col min="2315" max="2316" width="13.33203125" style="318" customWidth="1"/>
    <col min="2317" max="2317" width="13.88671875" style="318" customWidth="1"/>
    <col min="2318" max="2321" width="9.109375" style="318" customWidth="1"/>
    <col min="2322" max="2560" width="8.88671875" style="318"/>
    <col min="2561" max="2561" width="46.109375" style="318" customWidth="1"/>
    <col min="2562" max="2562" width="30.6640625" style="318" customWidth="1"/>
    <col min="2563" max="2563" width="20.88671875" style="318" customWidth="1"/>
    <col min="2564" max="2565" width="20.44140625" style="318" customWidth="1"/>
    <col min="2566" max="2566" width="14.6640625" style="318" customWidth="1"/>
    <col min="2567" max="2567" width="14" style="318" customWidth="1"/>
    <col min="2568" max="2568" width="32.88671875" style="318" customWidth="1"/>
    <col min="2569" max="2569" width="11" style="318" customWidth="1"/>
    <col min="2570" max="2570" width="11.109375" style="318" customWidth="1"/>
    <col min="2571" max="2572" width="13.33203125" style="318" customWidth="1"/>
    <col min="2573" max="2573" width="13.88671875" style="318" customWidth="1"/>
    <col min="2574" max="2577" width="9.109375" style="318" customWidth="1"/>
    <col min="2578" max="2816" width="8.88671875" style="318"/>
    <col min="2817" max="2817" width="46.109375" style="318" customWidth="1"/>
    <col min="2818" max="2818" width="30.6640625" style="318" customWidth="1"/>
    <col min="2819" max="2819" width="20.88671875" style="318" customWidth="1"/>
    <col min="2820" max="2821" width="20.44140625" style="318" customWidth="1"/>
    <col min="2822" max="2822" width="14.6640625" style="318" customWidth="1"/>
    <col min="2823" max="2823" width="14" style="318" customWidth="1"/>
    <col min="2824" max="2824" width="32.88671875" style="318" customWidth="1"/>
    <col min="2825" max="2825" width="11" style="318" customWidth="1"/>
    <col min="2826" max="2826" width="11.109375" style="318" customWidth="1"/>
    <col min="2827" max="2828" width="13.33203125" style="318" customWidth="1"/>
    <col min="2829" max="2829" width="13.88671875" style="318" customWidth="1"/>
    <col min="2830" max="2833" width="9.109375" style="318" customWidth="1"/>
    <col min="2834" max="3072" width="8.88671875" style="318"/>
    <col min="3073" max="3073" width="46.109375" style="318" customWidth="1"/>
    <col min="3074" max="3074" width="30.6640625" style="318" customWidth="1"/>
    <col min="3075" max="3075" width="20.88671875" style="318" customWidth="1"/>
    <col min="3076" max="3077" width="20.44140625" style="318" customWidth="1"/>
    <col min="3078" max="3078" width="14.6640625" style="318" customWidth="1"/>
    <col min="3079" max="3079" width="14" style="318" customWidth="1"/>
    <col min="3080" max="3080" width="32.88671875" style="318" customWidth="1"/>
    <col min="3081" max="3081" width="11" style="318" customWidth="1"/>
    <col min="3082" max="3082" width="11.109375" style="318" customWidth="1"/>
    <col min="3083" max="3084" width="13.33203125" style="318" customWidth="1"/>
    <col min="3085" max="3085" width="13.88671875" style="318" customWidth="1"/>
    <col min="3086" max="3089" width="9.109375" style="318" customWidth="1"/>
    <col min="3090" max="3328" width="8.88671875" style="318"/>
    <col min="3329" max="3329" width="46.109375" style="318" customWidth="1"/>
    <col min="3330" max="3330" width="30.6640625" style="318" customWidth="1"/>
    <col min="3331" max="3331" width="20.88671875" style="318" customWidth="1"/>
    <col min="3332" max="3333" width="20.44140625" style="318" customWidth="1"/>
    <col min="3334" max="3334" width="14.6640625" style="318" customWidth="1"/>
    <col min="3335" max="3335" width="14" style="318" customWidth="1"/>
    <col min="3336" max="3336" width="32.88671875" style="318" customWidth="1"/>
    <col min="3337" max="3337" width="11" style="318" customWidth="1"/>
    <col min="3338" max="3338" width="11.109375" style="318" customWidth="1"/>
    <col min="3339" max="3340" width="13.33203125" style="318" customWidth="1"/>
    <col min="3341" max="3341" width="13.88671875" style="318" customWidth="1"/>
    <col min="3342" max="3345" width="9.109375" style="318" customWidth="1"/>
    <col min="3346" max="3584" width="8.88671875" style="318"/>
    <col min="3585" max="3585" width="46.109375" style="318" customWidth="1"/>
    <col min="3586" max="3586" width="30.6640625" style="318" customWidth="1"/>
    <col min="3587" max="3587" width="20.88671875" style="318" customWidth="1"/>
    <col min="3588" max="3589" width="20.44140625" style="318" customWidth="1"/>
    <col min="3590" max="3590" width="14.6640625" style="318" customWidth="1"/>
    <col min="3591" max="3591" width="14" style="318" customWidth="1"/>
    <col min="3592" max="3592" width="32.88671875" style="318" customWidth="1"/>
    <col min="3593" max="3593" width="11" style="318" customWidth="1"/>
    <col min="3594" max="3594" width="11.109375" style="318" customWidth="1"/>
    <col min="3595" max="3596" width="13.33203125" style="318" customWidth="1"/>
    <col min="3597" max="3597" width="13.88671875" style="318" customWidth="1"/>
    <col min="3598" max="3601" width="9.109375" style="318" customWidth="1"/>
    <col min="3602" max="3840" width="8.88671875" style="318"/>
    <col min="3841" max="3841" width="46.109375" style="318" customWidth="1"/>
    <col min="3842" max="3842" width="30.6640625" style="318" customWidth="1"/>
    <col min="3843" max="3843" width="20.88671875" style="318" customWidth="1"/>
    <col min="3844" max="3845" width="20.44140625" style="318" customWidth="1"/>
    <col min="3846" max="3846" width="14.6640625" style="318" customWidth="1"/>
    <col min="3847" max="3847" width="14" style="318" customWidth="1"/>
    <col min="3848" max="3848" width="32.88671875" style="318" customWidth="1"/>
    <col min="3849" max="3849" width="11" style="318" customWidth="1"/>
    <col min="3850" max="3850" width="11.109375" style="318" customWidth="1"/>
    <col min="3851" max="3852" width="13.33203125" style="318" customWidth="1"/>
    <col min="3853" max="3853" width="13.88671875" style="318" customWidth="1"/>
    <col min="3854" max="3857" width="9.109375" style="318" customWidth="1"/>
    <col min="3858" max="4096" width="8.88671875" style="318"/>
    <col min="4097" max="4097" width="46.109375" style="318" customWidth="1"/>
    <col min="4098" max="4098" width="30.6640625" style="318" customWidth="1"/>
    <col min="4099" max="4099" width="20.88671875" style="318" customWidth="1"/>
    <col min="4100" max="4101" width="20.44140625" style="318" customWidth="1"/>
    <col min="4102" max="4102" width="14.6640625" style="318" customWidth="1"/>
    <col min="4103" max="4103" width="14" style="318" customWidth="1"/>
    <col min="4104" max="4104" width="32.88671875" style="318" customWidth="1"/>
    <col min="4105" max="4105" width="11" style="318" customWidth="1"/>
    <col min="4106" max="4106" width="11.109375" style="318" customWidth="1"/>
    <col min="4107" max="4108" width="13.33203125" style="318" customWidth="1"/>
    <col min="4109" max="4109" width="13.88671875" style="318" customWidth="1"/>
    <col min="4110" max="4113" width="9.109375" style="318" customWidth="1"/>
    <col min="4114" max="4352" width="8.88671875" style="318"/>
    <col min="4353" max="4353" width="46.109375" style="318" customWidth="1"/>
    <col min="4354" max="4354" width="30.6640625" style="318" customWidth="1"/>
    <col min="4355" max="4355" width="20.88671875" style="318" customWidth="1"/>
    <col min="4356" max="4357" width="20.44140625" style="318" customWidth="1"/>
    <col min="4358" max="4358" width="14.6640625" style="318" customWidth="1"/>
    <col min="4359" max="4359" width="14" style="318" customWidth="1"/>
    <col min="4360" max="4360" width="32.88671875" style="318" customWidth="1"/>
    <col min="4361" max="4361" width="11" style="318" customWidth="1"/>
    <col min="4362" max="4362" width="11.109375" style="318" customWidth="1"/>
    <col min="4363" max="4364" width="13.33203125" style="318" customWidth="1"/>
    <col min="4365" max="4365" width="13.88671875" style="318" customWidth="1"/>
    <col min="4366" max="4369" width="9.109375" style="318" customWidth="1"/>
    <col min="4370" max="4608" width="8.88671875" style="318"/>
    <col min="4609" max="4609" width="46.109375" style="318" customWidth="1"/>
    <col min="4610" max="4610" width="30.6640625" style="318" customWidth="1"/>
    <col min="4611" max="4611" width="20.88671875" style="318" customWidth="1"/>
    <col min="4612" max="4613" width="20.44140625" style="318" customWidth="1"/>
    <col min="4614" max="4614" width="14.6640625" style="318" customWidth="1"/>
    <col min="4615" max="4615" width="14" style="318" customWidth="1"/>
    <col min="4616" max="4616" width="32.88671875" style="318" customWidth="1"/>
    <col min="4617" max="4617" width="11" style="318" customWidth="1"/>
    <col min="4618" max="4618" width="11.109375" style="318" customWidth="1"/>
    <col min="4619" max="4620" width="13.33203125" style="318" customWidth="1"/>
    <col min="4621" max="4621" width="13.88671875" style="318" customWidth="1"/>
    <col min="4622" max="4625" width="9.109375" style="318" customWidth="1"/>
    <col min="4626" max="4864" width="8.88671875" style="318"/>
    <col min="4865" max="4865" width="46.109375" style="318" customWidth="1"/>
    <col min="4866" max="4866" width="30.6640625" style="318" customWidth="1"/>
    <col min="4867" max="4867" width="20.88671875" style="318" customWidth="1"/>
    <col min="4868" max="4869" width="20.44140625" style="318" customWidth="1"/>
    <col min="4870" max="4870" width="14.6640625" style="318" customWidth="1"/>
    <col min="4871" max="4871" width="14" style="318" customWidth="1"/>
    <col min="4872" max="4872" width="32.88671875" style="318" customWidth="1"/>
    <col min="4873" max="4873" width="11" style="318" customWidth="1"/>
    <col min="4874" max="4874" width="11.109375" style="318" customWidth="1"/>
    <col min="4875" max="4876" width="13.33203125" style="318" customWidth="1"/>
    <col min="4877" max="4877" width="13.88671875" style="318" customWidth="1"/>
    <col min="4878" max="4881" width="9.109375" style="318" customWidth="1"/>
    <col min="4882" max="5120" width="8.88671875" style="318"/>
    <col min="5121" max="5121" width="46.109375" style="318" customWidth="1"/>
    <col min="5122" max="5122" width="30.6640625" style="318" customWidth="1"/>
    <col min="5123" max="5123" width="20.88671875" style="318" customWidth="1"/>
    <col min="5124" max="5125" width="20.44140625" style="318" customWidth="1"/>
    <col min="5126" max="5126" width="14.6640625" style="318" customWidth="1"/>
    <col min="5127" max="5127" width="14" style="318" customWidth="1"/>
    <col min="5128" max="5128" width="32.88671875" style="318" customWidth="1"/>
    <col min="5129" max="5129" width="11" style="318" customWidth="1"/>
    <col min="5130" max="5130" width="11.109375" style="318" customWidth="1"/>
    <col min="5131" max="5132" width="13.33203125" style="318" customWidth="1"/>
    <col min="5133" max="5133" width="13.88671875" style="318" customWidth="1"/>
    <col min="5134" max="5137" width="9.109375" style="318" customWidth="1"/>
    <col min="5138" max="5376" width="8.88671875" style="318"/>
    <col min="5377" max="5377" width="46.109375" style="318" customWidth="1"/>
    <col min="5378" max="5378" width="30.6640625" style="318" customWidth="1"/>
    <col min="5379" max="5379" width="20.88671875" style="318" customWidth="1"/>
    <col min="5380" max="5381" width="20.44140625" style="318" customWidth="1"/>
    <col min="5382" max="5382" width="14.6640625" style="318" customWidth="1"/>
    <col min="5383" max="5383" width="14" style="318" customWidth="1"/>
    <col min="5384" max="5384" width="32.88671875" style="318" customWidth="1"/>
    <col min="5385" max="5385" width="11" style="318" customWidth="1"/>
    <col min="5386" max="5386" width="11.109375" style="318" customWidth="1"/>
    <col min="5387" max="5388" width="13.33203125" style="318" customWidth="1"/>
    <col min="5389" max="5389" width="13.88671875" style="318" customWidth="1"/>
    <col min="5390" max="5393" width="9.109375" style="318" customWidth="1"/>
    <col min="5394" max="5632" width="8.88671875" style="318"/>
    <col min="5633" max="5633" width="46.109375" style="318" customWidth="1"/>
    <col min="5634" max="5634" width="30.6640625" style="318" customWidth="1"/>
    <col min="5635" max="5635" width="20.88671875" style="318" customWidth="1"/>
    <col min="5636" max="5637" width="20.44140625" style="318" customWidth="1"/>
    <col min="5638" max="5638" width="14.6640625" style="318" customWidth="1"/>
    <col min="5639" max="5639" width="14" style="318" customWidth="1"/>
    <col min="5640" max="5640" width="32.88671875" style="318" customWidth="1"/>
    <col min="5641" max="5641" width="11" style="318" customWidth="1"/>
    <col min="5642" max="5642" width="11.109375" style="318" customWidth="1"/>
    <col min="5643" max="5644" width="13.33203125" style="318" customWidth="1"/>
    <col min="5645" max="5645" width="13.88671875" style="318" customWidth="1"/>
    <col min="5646" max="5649" width="9.109375" style="318" customWidth="1"/>
    <col min="5650" max="5888" width="8.88671875" style="318"/>
    <col min="5889" max="5889" width="46.109375" style="318" customWidth="1"/>
    <col min="5890" max="5890" width="30.6640625" style="318" customWidth="1"/>
    <col min="5891" max="5891" width="20.88671875" style="318" customWidth="1"/>
    <col min="5892" max="5893" width="20.44140625" style="318" customWidth="1"/>
    <col min="5894" max="5894" width="14.6640625" style="318" customWidth="1"/>
    <col min="5895" max="5895" width="14" style="318" customWidth="1"/>
    <col min="5896" max="5896" width="32.88671875" style="318" customWidth="1"/>
    <col min="5897" max="5897" width="11" style="318" customWidth="1"/>
    <col min="5898" max="5898" width="11.109375" style="318" customWidth="1"/>
    <col min="5899" max="5900" width="13.33203125" style="318" customWidth="1"/>
    <col min="5901" max="5901" width="13.88671875" style="318" customWidth="1"/>
    <col min="5902" max="5905" width="9.109375" style="318" customWidth="1"/>
    <col min="5906" max="6144" width="8.88671875" style="318"/>
    <col min="6145" max="6145" width="46.109375" style="318" customWidth="1"/>
    <col min="6146" max="6146" width="30.6640625" style="318" customWidth="1"/>
    <col min="6147" max="6147" width="20.88671875" style="318" customWidth="1"/>
    <col min="6148" max="6149" width="20.44140625" style="318" customWidth="1"/>
    <col min="6150" max="6150" width="14.6640625" style="318" customWidth="1"/>
    <col min="6151" max="6151" width="14" style="318" customWidth="1"/>
    <col min="6152" max="6152" width="32.88671875" style="318" customWidth="1"/>
    <col min="6153" max="6153" width="11" style="318" customWidth="1"/>
    <col min="6154" max="6154" width="11.109375" style="318" customWidth="1"/>
    <col min="6155" max="6156" width="13.33203125" style="318" customWidth="1"/>
    <col min="6157" max="6157" width="13.88671875" style="318" customWidth="1"/>
    <col min="6158" max="6161" width="9.109375" style="318" customWidth="1"/>
    <col min="6162" max="6400" width="8.88671875" style="318"/>
    <col min="6401" max="6401" width="46.109375" style="318" customWidth="1"/>
    <col min="6402" max="6402" width="30.6640625" style="318" customWidth="1"/>
    <col min="6403" max="6403" width="20.88671875" style="318" customWidth="1"/>
    <col min="6404" max="6405" width="20.44140625" style="318" customWidth="1"/>
    <col min="6406" max="6406" width="14.6640625" style="318" customWidth="1"/>
    <col min="6407" max="6407" width="14" style="318" customWidth="1"/>
    <col min="6408" max="6408" width="32.88671875" style="318" customWidth="1"/>
    <col min="6409" max="6409" width="11" style="318" customWidth="1"/>
    <col min="6410" max="6410" width="11.109375" style="318" customWidth="1"/>
    <col min="6411" max="6412" width="13.33203125" style="318" customWidth="1"/>
    <col min="6413" max="6413" width="13.88671875" style="318" customWidth="1"/>
    <col min="6414" max="6417" width="9.109375" style="318" customWidth="1"/>
    <col min="6418" max="6656" width="8.88671875" style="318"/>
    <col min="6657" max="6657" width="46.109375" style="318" customWidth="1"/>
    <col min="6658" max="6658" width="30.6640625" style="318" customWidth="1"/>
    <col min="6659" max="6659" width="20.88671875" style="318" customWidth="1"/>
    <col min="6660" max="6661" width="20.44140625" style="318" customWidth="1"/>
    <col min="6662" max="6662" width="14.6640625" style="318" customWidth="1"/>
    <col min="6663" max="6663" width="14" style="318" customWidth="1"/>
    <col min="6664" max="6664" width="32.88671875" style="318" customWidth="1"/>
    <col min="6665" max="6665" width="11" style="318" customWidth="1"/>
    <col min="6666" max="6666" width="11.109375" style="318" customWidth="1"/>
    <col min="6667" max="6668" width="13.33203125" style="318" customWidth="1"/>
    <col min="6669" max="6669" width="13.88671875" style="318" customWidth="1"/>
    <col min="6670" max="6673" width="9.109375" style="318" customWidth="1"/>
    <col min="6674" max="6912" width="8.88671875" style="318"/>
    <col min="6913" max="6913" width="46.109375" style="318" customWidth="1"/>
    <col min="6914" max="6914" width="30.6640625" style="318" customWidth="1"/>
    <col min="6915" max="6915" width="20.88671875" style="318" customWidth="1"/>
    <col min="6916" max="6917" width="20.44140625" style="318" customWidth="1"/>
    <col min="6918" max="6918" width="14.6640625" style="318" customWidth="1"/>
    <col min="6919" max="6919" width="14" style="318" customWidth="1"/>
    <col min="6920" max="6920" width="32.88671875" style="318" customWidth="1"/>
    <col min="6921" max="6921" width="11" style="318" customWidth="1"/>
    <col min="6922" max="6922" width="11.109375" style="318" customWidth="1"/>
    <col min="6923" max="6924" width="13.33203125" style="318" customWidth="1"/>
    <col min="6925" max="6925" width="13.88671875" style="318" customWidth="1"/>
    <col min="6926" max="6929" width="9.109375" style="318" customWidth="1"/>
    <col min="6930" max="7168" width="8.88671875" style="318"/>
    <col min="7169" max="7169" width="46.109375" style="318" customWidth="1"/>
    <col min="7170" max="7170" width="30.6640625" style="318" customWidth="1"/>
    <col min="7171" max="7171" width="20.88671875" style="318" customWidth="1"/>
    <col min="7172" max="7173" width="20.44140625" style="318" customWidth="1"/>
    <col min="7174" max="7174" width="14.6640625" style="318" customWidth="1"/>
    <col min="7175" max="7175" width="14" style="318" customWidth="1"/>
    <col min="7176" max="7176" width="32.88671875" style="318" customWidth="1"/>
    <col min="7177" max="7177" width="11" style="318" customWidth="1"/>
    <col min="7178" max="7178" width="11.109375" style="318" customWidth="1"/>
    <col min="7179" max="7180" width="13.33203125" style="318" customWidth="1"/>
    <col min="7181" max="7181" width="13.88671875" style="318" customWidth="1"/>
    <col min="7182" max="7185" width="9.109375" style="318" customWidth="1"/>
    <col min="7186" max="7424" width="8.88671875" style="318"/>
    <col min="7425" max="7425" width="46.109375" style="318" customWidth="1"/>
    <col min="7426" max="7426" width="30.6640625" style="318" customWidth="1"/>
    <col min="7427" max="7427" width="20.88671875" style="318" customWidth="1"/>
    <col min="7428" max="7429" width="20.44140625" style="318" customWidth="1"/>
    <col min="7430" max="7430" width="14.6640625" style="318" customWidth="1"/>
    <col min="7431" max="7431" width="14" style="318" customWidth="1"/>
    <col min="7432" max="7432" width="32.88671875" style="318" customWidth="1"/>
    <col min="7433" max="7433" width="11" style="318" customWidth="1"/>
    <col min="7434" max="7434" width="11.109375" style="318" customWidth="1"/>
    <col min="7435" max="7436" width="13.33203125" style="318" customWidth="1"/>
    <col min="7437" max="7437" width="13.88671875" style="318" customWidth="1"/>
    <col min="7438" max="7441" width="9.109375" style="318" customWidth="1"/>
    <col min="7442" max="7680" width="8.88671875" style="318"/>
    <col min="7681" max="7681" width="46.109375" style="318" customWidth="1"/>
    <col min="7682" max="7682" width="30.6640625" style="318" customWidth="1"/>
    <col min="7683" max="7683" width="20.88671875" style="318" customWidth="1"/>
    <col min="7684" max="7685" width="20.44140625" style="318" customWidth="1"/>
    <col min="7686" max="7686" width="14.6640625" style="318" customWidth="1"/>
    <col min="7687" max="7687" width="14" style="318" customWidth="1"/>
    <col min="7688" max="7688" width="32.88671875" style="318" customWidth="1"/>
    <col min="7689" max="7689" width="11" style="318" customWidth="1"/>
    <col min="7690" max="7690" width="11.109375" style="318" customWidth="1"/>
    <col min="7691" max="7692" width="13.33203125" style="318" customWidth="1"/>
    <col min="7693" max="7693" width="13.88671875" style="318" customWidth="1"/>
    <col min="7694" max="7697" width="9.109375" style="318" customWidth="1"/>
    <col min="7698" max="7936" width="8.88671875" style="318"/>
    <col min="7937" max="7937" width="46.109375" style="318" customWidth="1"/>
    <col min="7938" max="7938" width="30.6640625" style="318" customWidth="1"/>
    <col min="7939" max="7939" width="20.88671875" style="318" customWidth="1"/>
    <col min="7940" max="7941" width="20.44140625" style="318" customWidth="1"/>
    <col min="7942" max="7942" width="14.6640625" style="318" customWidth="1"/>
    <col min="7943" max="7943" width="14" style="318" customWidth="1"/>
    <col min="7944" max="7944" width="32.88671875" style="318" customWidth="1"/>
    <col min="7945" max="7945" width="11" style="318" customWidth="1"/>
    <col min="7946" max="7946" width="11.109375" style="318" customWidth="1"/>
    <col min="7947" max="7948" width="13.33203125" style="318" customWidth="1"/>
    <col min="7949" max="7949" width="13.88671875" style="318" customWidth="1"/>
    <col min="7950" max="7953" width="9.109375" style="318" customWidth="1"/>
    <col min="7954" max="8192" width="8.88671875" style="318"/>
    <col min="8193" max="8193" width="46.109375" style="318" customWidth="1"/>
    <col min="8194" max="8194" width="30.6640625" style="318" customWidth="1"/>
    <col min="8195" max="8195" width="20.88671875" style="318" customWidth="1"/>
    <col min="8196" max="8197" width="20.44140625" style="318" customWidth="1"/>
    <col min="8198" max="8198" width="14.6640625" style="318" customWidth="1"/>
    <col min="8199" max="8199" width="14" style="318" customWidth="1"/>
    <col min="8200" max="8200" width="32.88671875" style="318" customWidth="1"/>
    <col min="8201" max="8201" width="11" style="318" customWidth="1"/>
    <col min="8202" max="8202" width="11.109375" style="318" customWidth="1"/>
    <col min="8203" max="8204" width="13.33203125" style="318" customWidth="1"/>
    <col min="8205" max="8205" width="13.88671875" style="318" customWidth="1"/>
    <col min="8206" max="8209" width="9.109375" style="318" customWidth="1"/>
    <col min="8210" max="8448" width="8.88671875" style="318"/>
    <col min="8449" max="8449" width="46.109375" style="318" customWidth="1"/>
    <col min="8450" max="8450" width="30.6640625" style="318" customWidth="1"/>
    <col min="8451" max="8451" width="20.88671875" style="318" customWidth="1"/>
    <col min="8452" max="8453" width="20.44140625" style="318" customWidth="1"/>
    <col min="8454" max="8454" width="14.6640625" style="318" customWidth="1"/>
    <col min="8455" max="8455" width="14" style="318" customWidth="1"/>
    <col min="8456" max="8456" width="32.88671875" style="318" customWidth="1"/>
    <col min="8457" max="8457" width="11" style="318" customWidth="1"/>
    <col min="8458" max="8458" width="11.109375" style="318" customWidth="1"/>
    <col min="8459" max="8460" width="13.33203125" style="318" customWidth="1"/>
    <col min="8461" max="8461" width="13.88671875" style="318" customWidth="1"/>
    <col min="8462" max="8465" width="9.109375" style="318" customWidth="1"/>
    <col min="8466" max="8704" width="8.88671875" style="318"/>
    <col min="8705" max="8705" width="46.109375" style="318" customWidth="1"/>
    <col min="8706" max="8706" width="30.6640625" style="318" customWidth="1"/>
    <col min="8707" max="8707" width="20.88671875" style="318" customWidth="1"/>
    <col min="8708" max="8709" width="20.44140625" style="318" customWidth="1"/>
    <col min="8710" max="8710" width="14.6640625" style="318" customWidth="1"/>
    <col min="8711" max="8711" width="14" style="318" customWidth="1"/>
    <col min="8712" max="8712" width="32.88671875" style="318" customWidth="1"/>
    <col min="8713" max="8713" width="11" style="318" customWidth="1"/>
    <col min="8714" max="8714" width="11.109375" style="318" customWidth="1"/>
    <col min="8715" max="8716" width="13.33203125" style="318" customWidth="1"/>
    <col min="8717" max="8717" width="13.88671875" style="318" customWidth="1"/>
    <col min="8718" max="8721" width="9.109375" style="318" customWidth="1"/>
    <col min="8722" max="8960" width="8.88671875" style="318"/>
    <col min="8961" max="8961" width="46.109375" style="318" customWidth="1"/>
    <col min="8962" max="8962" width="30.6640625" style="318" customWidth="1"/>
    <col min="8963" max="8963" width="20.88671875" style="318" customWidth="1"/>
    <col min="8964" max="8965" width="20.44140625" style="318" customWidth="1"/>
    <col min="8966" max="8966" width="14.6640625" style="318" customWidth="1"/>
    <col min="8967" max="8967" width="14" style="318" customWidth="1"/>
    <col min="8968" max="8968" width="32.88671875" style="318" customWidth="1"/>
    <col min="8969" max="8969" width="11" style="318" customWidth="1"/>
    <col min="8970" max="8970" width="11.109375" style="318" customWidth="1"/>
    <col min="8971" max="8972" width="13.33203125" style="318" customWidth="1"/>
    <col min="8973" max="8973" width="13.88671875" style="318" customWidth="1"/>
    <col min="8974" max="8977" width="9.109375" style="318" customWidth="1"/>
    <col min="8978" max="9216" width="8.88671875" style="318"/>
    <col min="9217" max="9217" width="46.109375" style="318" customWidth="1"/>
    <col min="9218" max="9218" width="30.6640625" style="318" customWidth="1"/>
    <col min="9219" max="9219" width="20.88671875" style="318" customWidth="1"/>
    <col min="9220" max="9221" width="20.44140625" style="318" customWidth="1"/>
    <col min="9222" max="9222" width="14.6640625" style="318" customWidth="1"/>
    <col min="9223" max="9223" width="14" style="318" customWidth="1"/>
    <col min="9224" max="9224" width="32.88671875" style="318" customWidth="1"/>
    <col min="9225" max="9225" width="11" style="318" customWidth="1"/>
    <col min="9226" max="9226" width="11.109375" style="318" customWidth="1"/>
    <col min="9227" max="9228" width="13.33203125" style="318" customWidth="1"/>
    <col min="9229" max="9229" width="13.88671875" style="318" customWidth="1"/>
    <col min="9230" max="9233" width="9.109375" style="318" customWidth="1"/>
    <col min="9234" max="9472" width="8.88671875" style="318"/>
    <col min="9473" max="9473" width="46.109375" style="318" customWidth="1"/>
    <col min="9474" max="9474" width="30.6640625" style="318" customWidth="1"/>
    <col min="9475" max="9475" width="20.88671875" style="318" customWidth="1"/>
    <col min="9476" max="9477" width="20.44140625" style="318" customWidth="1"/>
    <col min="9478" max="9478" width="14.6640625" style="318" customWidth="1"/>
    <col min="9479" max="9479" width="14" style="318" customWidth="1"/>
    <col min="9480" max="9480" width="32.88671875" style="318" customWidth="1"/>
    <col min="9481" max="9481" width="11" style="318" customWidth="1"/>
    <col min="9482" max="9482" width="11.109375" style="318" customWidth="1"/>
    <col min="9483" max="9484" width="13.33203125" style="318" customWidth="1"/>
    <col min="9485" max="9485" width="13.88671875" style="318" customWidth="1"/>
    <col min="9486" max="9489" width="9.109375" style="318" customWidth="1"/>
    <col min="9490" max="9728" width="8.88671875" style="318"/>
    <col min="9729" max="9729" width="46.109375" style="318" customWidth="1"/>
    <col min="9730" max="9730" width="30.6640625" style="318" customWidth="1"/>
    <col min="9731" max="9731" width="20.88671875" style="318" customWidth="1"/>
    <col min="9732" max="9733" width="20.44140625" style="318" customWidth="1"/>
    <col min="9734" max="9734" width="14.6640625" style="318" customWidth="1"/>
    <col min="9735" max="9735" width="14" style="318" customWidth="1"/>
    <col min="9736" max="9736" width="32.88671875" style="318" customWidth="1"/>
    <col min="9737" max="9737" width="11" style="318" customWidth="1"/>
    <col min="9738" max="9738" width="11.109375" style="318" customWidth="1"/>
    <col min="9739" max="9740" width="13.33203125" style="318" customWidth="1"/>
    <col min="9741" max="9741" width="13.88671875" style="318" customWidth="1"/>
    <col min="9742" max="9745" width="9.109375" style="318" customWidth="1"/>
    <col min="9746" max="9984" width="8.88671875" style="318"/>
    <col min="9985" max="9985" width="46.109375" style="318" customWidth="1"/>
    <col min="9986" max="9986" width="30.6640625" style="318" customWidth="1"/>
    <col min="9987" max="9987" width="20.88671875" style="318" customWidth="1"/>
    <col min="9988" max="9989" width="20.44140625" style="318" customWidth="1"/>
    <col min="9990" max="9990" width="14.6640625" style="318" customWidth="1"/>
    <col min="9991" max="9991" width="14" style="318" customWidth="1"/>
    <col min="9992" max="9992" width="32.88671875" style="318" customWidth="1"/>
    <col min="9993" max="9993" width="11" style="318" customWidth="1"/>
    <col min="9994" max="9994" width="11.109375" style="318" customWidth="1"/>
    <col min="9995" max="9996" width="13.33203125" style="318" customWidth="1"/>
    <col min="9997" max="9997" width="13.88671875" style="318" customWidth="1"/>
    <col min="9998" max="10001" width="9.109375" style="318" customWidth="1"/>
    <col min="10002" max="10240" width="8.88671875" style="318"/>
    <col min="10241" max="10241" width="46.109375" style="318" customWidth="1"/>
    <col min="10242" max="10242" width="30.6640625" style="318" customWidth="1"/>
    <col min="10243" max="10243" width="20.88671875" style="318" customWidth="1"/>
    <col min="10244" max="10245" width="20.44140625" style="318" customWidth="1"/>
    <col min="10246" max="10246" width="14.6640625" style="318" customWidth="1"/>
    <col min="10247" max="10247" width="14" style="318" customWidth="1"/>
    <col min="10248" max="10248" width="32.88671875" style="318" customWidth="1"/>
    <col min="10249" max="10249" width="11" style="318" customWidth="1"/>
    <col min="10250" max="10250" width="11.109375" style="318" customWidth="1"/>
    <col min="10251" max="10252" width="13.33203125" style="318" customWidth="1"/>
    <col min="10253" max="10253" width="13.88671875" style="318" customWidth="1"/>
    <col min="10254" max="10257" width="9.109375" style="318" customWidth="1"/>
    <col min="10258" max="10496" width="8.88671875" style="318"/>
    <col min="10497" max="10497" width="46.109375" style="318" customWidth="1"/>
    <col min="10498" max="10498" width="30.6640625" style="318" customWidth="1"/>
    <col min="10499" max="10499" width="20.88671875" style="318" customWidth="1"/>
    <col min="10500" max="10501" width="20.44140625" style="318" customWidth="1"/>
    <col min="10502" max="10502" width="14.6640625" style="318" customWidth="1"/>
    <col min="10503" max="10503" width="14" style="318" customWidth="1"/>
    <col min="10504" max="10504" width="32.88671875" style="318" customWidth="1"/>
    <col min="10505" max="10505" width="11" style="318" customWidth="1"/>
    <col min="10506" max="10506" width="11.109375" style="318" customWidth="1"/>
    <col min="10507" max="10508" width="13.33203125" style="318" customWidth="1"/>
    <col min="10509" max="10509" width="13.88671875" style="318" customWidth="1"/>
    <col min="10510" max="10513" width="9.109375" style="318" customWidth="1"/>
    <col min="10514" max="10752" width="8.88671875" style="318"/>
    <col min="10753" max="10753" width="46.109375" style="318" customWidth="1"/>
    <col min="10754" max="10754" width="30.6640625" style="318" customWidth="1"/>
    <col min="10755" max="10755" width="20.88671875" style="318" customWidth="1"/>
    <col min="10756" max="10757" width="20.44140625" style="318" customWidth="1"/>
    <col min="10758" max="10758" width="14.6640625" style="318" customWidth="1"/>
    <col min="10759" max="10759" width="14" style="318" customWidth="1"/>
    <col min="10760" max="10760" width="32.88671875" style="318" customWidth="1"/>
    <col min="10761" max="10761" width="11" style="318" customWidth="1"/>
    <col min="10762" max="10762" width="11.109375" style="318" customWidth="1"/>
    <col min="10763" max="10764" width="13.33203125" style="318" customWidth="1"/>
    <col min="10765" max="10765" width="13.88671875" style="318" customWidth="1"/>
    <col min="10766" max="10769" width="9.109375" style="318" customWidth="1"/>
    <col min="10770" max="11008" width="8.88671875" style="318"/>
    <col min="11009" max="11009" width="46.109375" style="318" customWidth="1"/>
    <col min="11010" max="11010" width="30.6640625" style="318" customWidth="1"/>
    <col min="11011" max="11011" width="20.88671875" style="318" customWidth="1"/>
    <col min="11012" max="11013" width="20.44140625" style="318" customWidth="1"/>
    <col min="11014" max="11014" width="14.6640625" style="318" customWidth="1"/>
    <col min="11015" max="11015" width="14" style="318" customWidth="1"/>
    <col min="11016" max="11016" width="32.88671875" style="318" customWidth="1"/>
    <col min="11017" max="11017" width="11" style="318" customWidth="1"/>
    <col min="11018" max="11018" width="11.109375" style="318" customWidth="1"/>
    <col min="11019" max="11020" width="13.33203125" style="318" customWidth="1"/>
    <col min="11021" max="11021" width="13.88671875" style="318" customWidth="1"/>
    <col min="11022" max="11025" width="9.109375" style="318" customWidth="1"/>
    <col min="11026" max="11264" width="8.88671875" style="318"/>
    <col min="11265" max="11265" width="46.109375" style="318" customWidth="1"/>
    <col min="11266" max="11266" width="30.6640625" style="318" customWidth="1"/>
    <col min="11267" max="11267" width="20.88671875" style="318" customWidth="1"/>
    <col min="11268" max="11269" width="20.44140625" style="318" customWidth="1"/>
    <col min="11270" max="11270" width="14.6640625" style="318" customWidth="1"/>
    <col min="11271" max="11271" width="14" style="318" customWidth="1"/>
    <col min="11272" max="11272" width="32.88671875" style="318" customWidth="1"/>
    <col min="11273" max="11273" width="11" style="318" customWidth="1"/>
    <col min="11274" max="11274" width="11.109375" style="318" customWidth="1"/>
    <col min="11275" max="11276" width="13.33203125" style="318" customWidth="1"/>
    <col min="11277" max="11277" width="13.88671875" style="318" customWidth="1"/>
    <col min="11278" max="11281" width="9.109375" style="318" customWidth="1"/>
    <col min="11282" max="11520" width="8.88671875" style="318"/>
    <col min="11521" max="11521" width="46.109375" style="318" customWidth="1"/>
    <col min="11522" max="11522" width="30.6640625" style="318" customWidth="1"/>
    <col min="11523" max="11523" width="20.88671875" style="318" customWidth="1"/>
    <col min="11524" max="11525" width="20.44140625" style="318" customWidth="1"/>
    <col min="11526" max="11526" width="14.6640625" style="318" customWidth="1"/>
    <col min="11527" max="11527" width="14" style="318" customWidth="1"/>
    <col min="11528" max="11528" width="32.88671875" style="318" customWidth="1"/>
    <col min="11529" max="11529" width="11" style="318" customWidth="1"/>
    <col min="11530" max="11530" width="11.109375" style="318" customWidth="1"/>
    <col min="11531" max="11532" width="13.33203125" style="318" customWidth="1"/>
    <col min="11533" max="11533" width="13.88671875" style="318" customWidth="1"/>
    <col min="11534" max="11537" width="9.109375" style="318" customWidth="1"/>
    <col min="11538" max="11776" width="8.88671875" style="318"/>
    <col min="11777" max="11777" width="46.109375" style="318" customWidth="1"/>
    <col min="11778" max="11778" width="30.6640625" style="318" customWidth="1"/>
    <col min="11779" max="11779" width="20.88671875" style="318" customWidth="1"/>
    <col min="11780" max="11781" width="20.44140625" style="318" customWidth="1"/>
    <col min="11782" max="11782" width="14.6640625" style="318" customWidth="1"/>
    <col min="11783" max="11783" width="14" style="318" customWidth="1"/>
    <col min="11784" max="11784" width="32.88671875" style="318" customWidth="1"/>
    <col min="11785" max="11785" width="11" style="318" customWidth="1"/>
    <col min="11786" max="11786" width="11.109375" style="318" customWidth="1"/>
    <col min="11787" max="11788" width="13.33203125" style="318" customWidth="1"/>
    <col min="11789" max="11789" width="13.88671875" style="318" customWidth="1"/>
    <col min="11790" max="11793" width="9.109375" style="318" customWidth="1"/>
    <col min="11794" max="12032" width="8.88671875" style="318"/>
    <col min="12033" max="12033" width="46.109375" style="318" customWidth="1"/>
    <col min="12034" max="12034" width="30.6640625" style="318" customWidth="1"/>
    <col min="12035" max="12035" width="20.88671875" style="318" customWidth="1"/>
    <col min="12036" max="12037" width="20.44140625" style="318" customWidth="1"/>
    <col min="12038" max="12038" width="14.6640625" style="318" customWidth="1"/>
    <col min="12039" max="12039" width="14" style="318" customWidth="1"/>
    <col min="12040" max="12040" width="32.88671875" style="318" customWidth="1"/>
    <col min="12041" max="12041" width="11" style="318" customWidth="1"/>
    <col min="12042" max="12042" width="11.109375" style="318" customWidth="1"/>
    <col min="12043" max="12044" width="13.33203125" style="318" customWidth="1"/>
    <col min="12045" max="12045" width="13.88671875" style="318" customWidth="1"/>
    <col min="12046" max="12049" width="9.109375" style="318" customWidth="1"/>
    <col min="12050" max="12288" width="8.88671875" style="318"/>
    <col min="12289" max="12289" width="46.109375" style="318" customWidth="1"/>
    <col min="12290" max="12290" width="30.6640625" style="318" customWidth="1"/>
    <col min="12291" max="12291" width="20.88671875" style="318" customWidth="1"/>
    <col min="12292" max="12293" width="20.44140625" style="318" customWidth="1"/>
    <col min="12294" max="12294" width="14.6640625" style="318" customWidth="1"/>
    <col min="12295" max="12295" width="14" style="318" customWidth="1"/>
    <col min="12296" max="12296" width="32.88671875" style="318" customWidth="1"/>
    <col min="12297" max="12297" width="11" style="318" customWidth="1"/>
    <col min="12298" max="12298" width="11.109375" style="318" customWidth="1"/>
    <col min="12299" max="12300" width="13.33203125" style="318" customWidth="1"/>
    <col min="12301" max="12301" width="13.88671875" style="318" customWidth="1"/>
    <col min="12302" max="12305" width="9.109375" style="318" customWidth="1"/>
    <col min="12306" max="12544" width="8.88671875" style="318"/>
    <col min="12545" max="12545" width="46.109375" style="318" customWidth="1"/>
    <col min="12546" max="12546" width="30.6640625" style="318" customWidth="1"/>
    <col min="12547" max="12547" width="20.88671875" style="318" customWidth="1"/>
    <col min="12548" max="12549" width="20.44140625" style="318" customWidth="1"/>
    <col min="12550" max="12550" width="14.6640625" style="318" customWidth="1"/>
    <col min="12551" max="12551" width="14" style="318" customWidth="1"/>
    <col min="12552" max="12552" width="32.88671875" style="318" customWidth="1"/>
    <col min="12553" max="12553" width="11" style="318" customWidth="1"/>
    <col min="12554" max="12554" width="11.109375" style="318" customWidth="1"/>
    <col min="12555" max="12556" width="13.33203125" style="318" customWidth="1"/>
    <col min="12557" max="12557" width="13.88671875" style="318" customWidth="1"/>
    <col min="12558" max="12561" width="9.109375" style="318" customWidth="1"/>
    <col min="12562" max="12800" width="8.88671875" style="318"/>
    <col min="12801" max="12801" width="46.109375" style="318" customWidth="1"/>
    <col min="12802" max="12802" width="30.6640625" style="318" customWidth="1"/>
    <col min="12803" max="12803" width="20.88671875" style="318" customWidth="1"/>
    <col min="12804" max="12805" width="20.44140625" style="318" customWidth="1"/>
    <col min="12806" max="12806" width="14.6640625" style="318" customWidth="1"/>
    <col min="12807" max="12807" width="14" style="318" customWidth="1"/>
    <col min="12808" max="12808" width="32.88671875" style="318" customWidth="1"/>
    <col min="12809" max="12809" width="11" style="318" customWidth="1"/>
    <col min="12810" max="12810" width="11.109375" style="318" customWidth="1"/>
    <col min="12811" max="12812" width="13.33203125" style="318" customWidth="1"/>
    <col min="12813" max="12813" width="13.88671875" style="318" customWidth="1"/>
    <col min="12814" max="12817" width="9.109375" style="318" customWidth="1"/>
    <col min="12818" max="13056" width="8.88671875" style="318"/>
    <col min="13057" max="13057" width="46.109375" style="318" customWidth="1"/>
    <col min="13058" max="13058" width="30.6640625" style="318" customWidth="1"/>
    <col min="13059" max="13059" width="20.88671875" style="318" customWidth="1"/>
    <col min="13060" max="13061" width="20.44140625" style="318" customWidth="1"/>
    <col min="13062" max="13062" width="14.6640625" style="318" customWidth="1"/>
    <col min="13063" max="13063" width="14" style="318" customWidth="1"/>
    <col min="13064" max="13064" width="32.88671875" style="318" customWidth="1"/>
    <col min="13065" max="13065" width="11" style="318" customWidth="1"/>
    <col min="13066" max="13066" width="11.109375" style="318" customWidth="1"/>
    <col min="13067" max="13068" width="13.33203125" style="318" customWidth="1"/>
    <col min="13069" max="13069" width="13.88671875" style="318" customWidth="1"/>
    <col min="13070" max="13073" width="9.109375" style="318" customWidth="1"/>
    <col min="13074" max="13312" width="8.88671875" style="318"/>
    <col min="13313" max="13313" width="46.109375" style="318" customWidth="1"/>
    <col min="13314" max="13314" width="30.6640625" style="318" customWidth="1"/>
    <col min="13315" max="13315" width="20.88671875" style="318" customWidth="1"/>
    <col min="13316" max="13317" width="20.44140625" style="318" customWidth="1"/>
    <col min="13318" max="13318" width="14.6640625" style="318" customWidth="1"/>
    <col min="13319" max="13319" width="14" style="318" customWidth="1"/>
    <col min="13320" max="13320" width="32.88671875" style="318" customWidth="1"/>
    <col min="13321" max="13321" width="11" style="318" customWidth="1"/>
    <col min="13322" max="13322" width="11.109375" style="318" customWidth="1"/>
    <col min="13323" max="13324" width="13.33203125" style="318" customWidth="1"/>
    <col min="13325" max="13325" width="13.88671875" style="318" customWidth="1"/>
    <col min="13326" max="13329" width="9.109375" style="318" customWidth="1"/>
    <col min="13330" max="13568" width="8.88671875" style="318"/>
    <col min="13569" max="13569" width="46.109375" style="318" customWidth="1"/>
    <col min="13570" max="13570" width="30.6640625" style="318" customWidth="1"/>
    <col min="13571" max="13571" width="20.88671875" style="318" customWidth="1"/>
    <col min="13572" max="13573" width="20.44140625" style="318" customWidth="1"/>
    <col min="13574" max="13574" width="14.6640625" style="318" customWidth="1"/>
    <col min="13575" max="13575" width="14" style="318" customWidth="1"/>
    <col min="13576" max="13576" width="32.88671875" style="318" customWidth="1"/>
    <col min="13577" max="13577" width="11" style="318" customWidth="1"/>
    <col min="13578" max="13578" width="11.109375" style="318" customWidth="1"/>
    <col min="13579" max="13580" width="13.33203125" style="318" customWidth="1"/>
    <col min="13581" max="13581" width="13.88671875" style="318" customWidth="1"/>
    <col min="13582" max="13585" width="9.109375" style="318" customWidth="1"/>
    <col min="13586" max="13824" width="8.88671875" style="318"/>
    <col min="13825" max="13825" width="46.109375" style="318" customWidth="1"/>
    <col min="13826" max="13826" width="30.6640625" style="318" customWidth="1"/>
    <col min="13827" max="13827" width="20.88671875" style="318" customWidth="1"/>
    <col min="13828" max="13829" width="20.44140625" style="318" customWidth="1"/>
    <col min="13830" max="13830" width="14.6640625" style="318" customWidth="1"/>
    <col min="13831" max="13831" width="14" style="318" customWidth="1"/>
    <col min="13832" max="13832" width="32.88671875" style="318" customWidth="1"/>
    <col min="13833" max="13833" width="11" style="318" customWidth="1"/>
    <col min="13834" max="13834" width="11.109375" style="318" customWidth="1"/>
    <col min="13835" max="13836" width="13.33203125" style="318" customWidth="1"/>
    <col min="13837" max="13837" width="13.88671875" style="318" customWidth="1"/>
    <col min="13838" max="13841" width="9.109375" style="318" customWidth="1"/>
    <col min="13842" max="14080" width="8.88671875" style="318"/>
    <col min="14081" max="14081" width="46.109375" style="318" customWidth="1"/>
    <col min="14082" max="14082" width="30.6640625" style="318" customWidth="1"/>
    <col min="14083" max="14083" width="20.88671875" style="318" customWidth="1"/>
    <col min="14084" max="14085" width="20.44140625" style="318" customWidth="1"/>
    <col min="14086" max="14086" width="14.6640625" style="318" customWidth="1"/>
    <col min="14087" max="14087" width="14" style="318" customWidth="1"/>
    <col min="14088" max="14088" width="32.88671875" style="318" customWidth="1"/>
    <col min="14089" max="14089" width="11" style="318" customWidth="1"/>
    <col min="14090" max="14090" width="11.109375" style="318" customWidth="1"/>
    <col min="14091" max="14092" width="13.33203125" style="318" customWidth="1"/>
    <col min="14093" max="14093" width="13.88671875" style="318" customWidth="1"/>
    <col min="14094" max="14097" width="9.109375" style="318" customWidth="1"/>
    <col min="14098" max="14336" width="8.88671875" style="318"/>
    <col min="14337" max="14337" width="46.109375" style="318" customWidth="1"/>
    <col min="14338" max="14338" width="30.6640625" style="318" customWidth="1"/>
    <col min="14339" max="14339" width="20.88671875" style="318" customWidth="1"/>
    <col min="14340" max="14341" width="20.44140625" style="318" customWidth="1"/>
    <col min="14342" max="14342" width="14.6640625" style="318" customWidth="1"/>
    <col min="14343" max="14343" width="14" style="318" customWidth="1"/>
    <col min="14344" max="14344" width="32.88671875" style="318" customWidth="1"/>
    <col min="14345" max="14345" width="11" style="318" customWidth="1"/>
    <col min="14346" max="14346" width="11.109375" style="318" customWidth="1"/>
    <col min="14347" max="14348" width="13.33203125" style="318" customWidth="1"/>
    <col min="14349" max="14349" width="13.88671875" style="318" customWidth="1"/>
    <col min="14350" max="14353" width="9.109375" style="318" customWidth="1"/>
    <col min="14354" max="14592" width="8.88671875" style="318"/>
    <col min="14593" max="14593" width="46.109375" style="318" customWidth="1"/>
    <col min="14594" max="14594" width="30.6640625" style="318" customWidth="1"/>
    <col min="14595" max="14595" width="20.88671875" style="318" customWidth="1"/>
    <col min="14596" max="14597" width="20.44140625" style="318" customWidth="1"/>
    <col min="14598" max="14598" width="14.6640625" style="318" customWidth="1"/>
    <col min="14599" max="14599" width="14" style="318" customWidth="1"/>
    <col min="14600" max="14600" width="32.88671875" style="318" customWidth="1"/>
    <col min="14601" max="14601" width="11" style="318" customWidth="1"/>
    <col min="14602" max="14602" width="11.109375" style="318" customWidth="1"/>
    <col min="14603" max="14604" width="13.33203125" style="318" customWidth="1"/>
    <col min="14605" max="14605" width="13.88671875" style="318" customWidth="1"/>
    <col min="14606" max="14609" width="9.109375" style="318" customWidth="1"/>
    <col min="14610" max="14848" width="8.88671875" style="318"/>
    <col min="14849" max="14849" width="46.109375" style="318" customWidth="1"/>
    <col min="14850" max="14850" width="30.6640625" style="318" customWidth="1"/>
    <col min="14851" max="14851" width="20.88671875" style="318" customWidth="1"/>
    <col min="14852" max="14853" width="20.44140625" style="318" customWidth="1"/>
    <col min="14854" max="14854" width="14.6640625" style="318" customWidth="1"/>
    <col min="14855" max="14855" width="14" style="318" customWidth="1"/>
    <col min="14856" max="14856" width="32.88671875" style="318" customWidth="1"/>
    <col min="14857" max="14857" width="11" style="318" customWidth="1"/>
    <col min="14858" max="14858" width="11.109375" style="318" customWidth="1"/>
    <col min="14859" max="14860" width="13.33203125" style="318" customWidth="1"/>
    <col min="14861" max="14861" width="13.88671875" style="318" customWidth="1"/>
    <col min="14862" max="14865" width="9.109375" style="318" customWidth="1"/>
    <col min="14866" max="15104" width="8.88671875" style="318"/>
    <col min="15105" max="15105" width="46.109375" style="318" customWidth="1"/>
    <col min="15106" max="15106" width="30.6640625" style="318" customWidth="1"/>
    <col min="15107" max="15107" width="20.88671875" style="318" customWidth="1"/>
    <col min="15108" max="15109" width="20.44140625" style="318" customWidth="1"/>
    <col min="15110" max="15110" width="14.6640625" style="318" customWidth="1"/>
    <col min="15111" max="15111" width="14" style="318" customWidth="1"/>
    <col min="15112" max="15112" width="32.88671875" style="318" customWidth="1"/>
    <col min="15113" max="15113" width="11" style="318" customWidth="1"/>
    <col min="15114" max="15114" width="11.109375" style="318" customWidth="1"/>
    <col min="15115" max="15116" width="13.33203125" style="318" customWidth="1"/>
    <col min="15117" max="15117" width="13.88671875" style="318" customWidth="1"/>
    <col min="15118" max="15121" width="9.109375" style="318" customWidth="1"/>
    <col min="15122" max="15360" width="8.88671875" style="318"/>
    <col min="15361" max="15361" width="46.109375" style="318" customWidth="1"/>
    <col min="15362" max="15362" width="30.6640625" style="318" customWidth="1"/>
    <col min="15363" max="15363" width="20.88671875" style="318" customWidth="1"/>
    <col min="15364" max="15365" width="20.44140625" style="318" customWidth="1"/>
    <col min="15366" max="15366" width="14.6640625" style="318" customWidth="1"/>
    <col min="15367" max="15367" width="14" style="318" customWidth="1"/>
    <col min="15368" max="15368" width="32.88671875" style="318" customWidth="1"/>
    <col min="15369" max="15369" width="11" style="318" customWidth="1"/>
    <col min="15370" max="15370" width="11.109375" style="318" customWidth="1"/>
    <col min="15371" max="15372" width="13.33203125" style="318" customWidth="1"/>
    <col min="15373" max="15373" width="13.88671875" style="318" customWidth="1"/>
    <col min="15374" max="15377" width="9.109375" style="318" customWidth="1"/>
    <col min="15378" max="15616" width="8.88671875" style="318"/>
    <col min="15617" max="15617" width="46.109375" style="318" customWidth="1"/>
    <col min="15618" max="15618" width="30.6640625" style="318" customWidth="1"/>
    <col min="15619" max="15619" width="20.88671875" style="318" customWidth="1"/>
    <col min="15620" max="15621" width="20.44140625" style="318" customWidth="1"/>
    <col min="15622" max="15622" width="14.6640625" style="318" customWidth="1"/>
    <col min="15623" max="15623" width="14" style="318" customWidth="1"/>
    <col min="15624" max="15624" width="32.88671875" style="318" customWidth="1"/>
    <col min="15625" max="15625" width="11" style="318" customWidth="1"/>
    <col min="15626" max="15626" width="11.109375" style="318" customWidth="1"/>
    <col min="15627" max="15628" width="13.33203125" style="318" customWidth="1"/>
    <col min="15629" max="15629" width="13.88671875" style="318" customWidth="1"/>
    <col min="15630" max="15633" width="9.109375" style="318" customWidth="1"/>
    <col min="15634" max="15872" width="8.88671875" style="318"/>
    <col min="15873" max="15873" width="46.109375" style="318" customWidth="1"/>
    <col min="15874" max="15874" width="30.6640625" style="318" customWidth="1"/>
    <col min="15875" max="15875" width="20.88671875" style="318" customWidth="1"/>
    <col min="15876" max="15877" width="20.44140625" style="318" customWidth="1"/>
    <col min="15878" max="15878" width="14.6640625" style="318" customWidth="1"/>
    <col min="15879" max="15879" width="14" style="318" customWidth="1"/>
    <col min="15880" max="15880" width="32.88671875" style="318" customWidth="1"/>
    <col min="15881" max="15881" width="11" style="318" customWidth="1"/>
    <col min="15882" max="15882" width="11.109375" style="318" customWidth="1"/>
    <col min="15883" max="15884" width="13.33203125" style="318" customWidth="1"/>
    <col min="15885" max="15885" width="13.88671875" style="318" customWidth="1"/>
    <col min="15886" max="15889" width="9.109375" style="318" customWidth="1"/>
    <col min="15890" max="16128" width="8.88671875" style="318"/>
    <col min="16129" max="16129" width="46.109375" style="318" customWidth="1"/>
    <col min="16130" max="16130" width="30.6640625" style="318" customWidth="1"/>
    <col min="16131" max="16131" width="20.88671875" style="318" customWidth="1"/>
    <col min="16132" max="16133" width="20.44140625" style="318" customWidth="1"/>
    <col min="16134" max="16134" width="14.6640625" style="318" customWidth="1"/>
    <col min="16135" max="16135" width="14" style="318" customWidth="1"/>
    <col min="16136" max="16136" width="32.88671875" style="318" customWidth="1"/>
    <col min="16137" max="16137" width="11" style="318" customWidth="1"/>
    <col min="16138" max="16138" width="11.109375" style="318" customWidth="1"/>
    <col min="16139" max="16140" width="13.33203125" style="318" customWidth="1"/>
    <col min="16141" max="16141" width="13.88671875" style="318" customWidth="1"/>
    <col min="16142" max="16145" width="9.109375" style="318" customWidth="1"/>
    <col min="16146" max="16384" width="8.88671875" style="318"/>
  </cols>
  <sheetData>
    <row r="1" spans="4:8" ht="15.6" x14ac:dyDescent="0.3">
      <c r="D1" s="54"/>
      <c r="E1" s="562" t="s">
        <v>263</v>
      </c>
      <c r="F1" s="562"/>
      <c r="G1" s="562"/>
      <c r="H1" s="562"/>
    </row>
    <row r="2" spans="4:8" ht="15.6" x14ac:dyDescent="0.3">
      <c r="D2" s="54"/>
      <c r="E2" s="563" t="s">
        <v>328</v>
      </c>
      <c r="F2" s="562"/>
      <c r="G2" s="562"/>
      <c r="H2" s="562"/>
    </row>
    <row r="3" spans="4:8" ht="15.6" x14ac:dyDescent="0.3">
      <c r="D3" s="54"/>
      <c r="E3" s="561" t="s">
        <v>98</v>
      </c>
      <c r="F3" s="561"/>
      <c r="G3" s="561"/>
      <c r="H3" s="561"/>
    </row>
    <row r="4" spans="4:8" ht="15.6" x14ac:dyDescent="0.25">
      <c r="D4" s="54"/>
      <c r="E4" s="54"/>
      <c r="F4" s="72"/>
      <c r="G4" s="257"/>
    </row>
    <row r="5" spans="4:8" x14ac:dyDescent="0.25">
      <c r="D5" s="54"/>
      <c r="E5" s="54"/>
      <c r="F5" s="54"/>
      <c r="G5" s="257"/>
    </row>
    <row r="6" spans="4:8" ht="15.6" x14ac:dyDescent="0.3">
      <c r="D6" s="62"/>
      <c r="E6" s="62"/>
      <c r="F6" s="62"/>
      <c r="G6" s="257"/>
    </row>
    <row r="7" spans="4:8" ht="16.649999999999999" customHeight="1" x14ac:dyDescent="0.3">
      <c r="D7" s="562" t="s">
        <v>329</v>
      </c>
      <c r="E7" s="562"/>
      <c r="F7" s="562"/>
      <c r="G7" s="562"/>
    </row>
    <row r="8" spans="4:8" ht="15.6" customHeight="1" x14ac:dyDescent="0.3">
      <c r="D8" s="563" t="s">
        <v>262</v>
      </c>
      <c r="E8" s="562"/>
      <c r="F8" s="562"/>
      <c r="G8" s="562"/>
    </row>
    <row r="9" spans="4:8" s="319" customFormat="1" ht="15.6" x14ac:dyDescent="0.3">
      <c r="D9" s="561" t="s">
        <v>98</v>
      </c>
      <c r="E9" s="561"/>
      <c r="F9" s="561"/>
      <c r="G9" s="561"/>
    </row>
    <row r="10" spans="4:8" s="319" customFormat="1" ht="15.6" customHeight="1" x14ac:dyDescent="0.3">
      <c r="D10" s="562"/>
      <c r="E10" s="562"/>
      <c r="F10" s="562"/>
      <c r="G10" s="562"/>
    </row>
    <row r="11" spans="4:8" s="319" customFormat="1" ht="15.6" x14ac:dyDescent="0.3">
      <c r="D11" s="650"/>
      <c r="E11" s="650"/>
      <c r="F11" s="650"/>
      <c r="G11" s="650"/>
    </row>
    <row r="12" spans="4:8" s="319" customFormat="1" ht="12" customHeight="1" x14ac:dyDescent="0.3"/>
    <row r="13" spans="4:8" s="319" customFormat="1" ht="19.5" customHeight="1" x14ac:dyDescent="0.3">
      <c r="D13" s="320" t="s">
        <v>200</v>
      </c>
      <c r="E13" s="121"/>
      <c r="F13" s="121"/>
      <c r="G13" s="121"/>
    </row>
    <row r="14" spans="4:8" s="121" customFormat="1" ht="15.6" x14ac:dyDescent="0.3">
      <c r="D14" s="320" t="s">
        <v>330</v>
      </c>
    </row>
    <row r="15" spans="4:8" s="122" customFormat="1" ht="15.6" x14ac:dyDescent="0.3">
      <c r="D15" s="320" t="s">
        <v>201</v>
      </c>
      <c r="E15" s="121"/>
      <c r="F15" s="121"/>
      <c r="G15" s="121"/>
    </row>
    <row r="16" spans="4:8" s="122" customFormat="1" ht="15.6" x14ac:dyDescent="0.3">
      <c r="D16" s="320" t="s">
        <v>202</v>
      </c>
    </row>
    <row r="17" spans="1:13" s="122" customFormat="1" ht="15.6" x14ac:dyDescent="0.3">
      <c r="D17" s="320" t="s">
        <v>203</v>
      </c>
    </row>
    <row r="18" spans="1:13" s="122" customFormat="1" ht="15.6" x14ac:dyDescent="0.3">
      <c r="F18" s="124"/>
    </row>
    <row r="19" spans="1:13" s="122" customFormat="1" ht="18" customHeight="1" x14ac:dyDescent="0.3"/>
    <row r="20" spans="1:13" s="323" customFormat="1" ht="15.6" customHeight="1" x14ac:dyDescent="0.3">
      <c r="A20" s="72"/>
      <c r="B20" s="72"/>
      <c r="C20" s="73" t="s">
        <v>318</v>
      </c>
      <c r="D20" s="73"/>
      <c r="E20" s="73"/>
      <c r="F20" s="73"/>
      <c r="G20" s="73"/>
      <c r="H20" s="321"/>
      <c r="I20" s="322"/>
    </row>
    <row r="21" spans="1:13" s="323" customFormat="1" ht="15.6" x14ac:dyDescent="0.3">
      <c r="A21" s="565" t="s">
        <v>317</v>
      </c>
      <c r="B21" s="565"/>
      <c r="C21" s="565"/>
      <c r="D21" s="565"/>
      <c r="E21" s="565"/>
      <c r="F21" s="565"/>
      <c r="G21" s="565"/>
      <c r="H21" s="324"/>
      <c r="I21" s="322"/>
    </row>
    <row r="22" spans="1:13" s="323" customFormat="1" ht="15.6" x14ac:dyDescent="0.3">
      <c r="A22" s="72"/>
      <c r="B22" s="323" t="s">
        <v>267</v>
      </c>
      <c r="F22" s="76"/>
      <c r="G22" s="76"/>
      <c r="H22" s="325"/>
      <c r="I22" s="322"/>
    </row>
    <row r="23" spans="1:13" s="323" customFormat="1" ht="15" customHeight="1" x14ac:dyDescent="0.3">
      <c r="A23" s="72"/>
      <c r="B23" s="73"/>
      <c r="C23" s="571" t="s">
        <v>83</v>
      </c>
      <c r="D23" s="571"/>
      <c r="E23" s="571"/>
      <c r="F23" s="571"/>
      <c r="G23" s="73"/>
      <c r="H23" s="321"/>
      <c r="I23" s="322"/>
    </row>
    <row r="24" spans="1:13" ht="18" customHeight="1" x14ac:dyDescent="0.3">
      <c r="A24" s="326"/>
      <c r="B24" s="326"/>
      <c r="C24" s="327"/>
      <c r="D24" s="327"/>
      <c r="E24" s="327"/>
      <c r="F24" s="327"/>
      <c r="G24" s="327"/>
      <c r="H24" s="327"/>
      <c r="J24" s="329"/>
      <c r="K24" s="329"/>
      <c r="L24" s="329"/>
      <c r="M24" s="329"/>
    </row>
    <row r="25" spans="1:13" ht="39.15" customHeight="1" x14ac:dyDescent="0.3">
      <c r="A25" s="640" t="s">
        <v>331</v>
      </c>
      <c r="B25" s="641"/>
      <c r="C25" s="641"/>
      <c r="D25" s="641"/>
      <c r="E25" s="641"/>
      <c r="F25" s="641"/>
      <c r="G25" s="641"/>
      <c r="H25" s="326"/>
      <c r="J25" s="329"/>
      <c r="K25" s="329"/>
      <c r="L25" s="329"/>
      <c r="M25" s="329"/>
    </row>
    <row r="26" spans="1:13" s="323" customFormat="1" ht="21.75" customHeight="1" x14ac:dyDescent="0.3">
      <c r="A26" s="538" t="s">
        <v>269</v>
      </c>
      <c r="B26" s="539"/>
      <c r="C26" s="539"/>
      <c r="D26" s="539"/>
      <c r="E26" s="539"/>
      <c r="F26" s="539"/>
      <c r="G26" s="539"/>
      <c r="H26" s="327"/>
      <c r="I26" s="322"/>
      <c r="J26" s="327"/>
      <c r="K26" s="327"/>
      <c r="L26" s="327"/>
      <c r="M26" s="327"/>
    </row>
    <row r="27" spans="1:13" s="323" customFormat="1" ht="135" customHeight="1" x14ac:dyDescent="0.3">
      <c r="A27" s="641" t="s">
        <v>332</v>
      </c>
      <c r="B27" s="640"/>
      <c r="C27" s="640"/>
      <c r="D27" s="640"/>
      <c r="E27" s="640"/>
      <c r="F27" s="640"/>
      <c r="G27" s="640"/>
      <c r="H27" s="330"/>
      <c r="I27" s="331"/>
      <c r="J27" s="332"/>
      <c r="K27" s="332"/>
      <c r="L27" s="332"/>
    </row>
    <row r="28" spans="1:13" s="334" customFormat="1" ht="17.25" customHeight="1" x14ac:dyDescent="0.3">
      <c r="A28" s="333" t="s">
        <v>84</v>
      </c>
    </row>
    <row r="29" spans="1:13" s="334" customFormat="1" ht="15.75" customHeight="1" x14ac:dyDescent="0.35">
      <c r="A29" s="631" t="s">
        <v>333</v>
      </c>
      <c r="B29" s="631"/>
      <c r="C29" s="631"/>
      <c r="D29" s="631"/>
      <c r="E29" s="631"/>
      <c r="F29" s="631"/>
      <c r="G29" s="631"/>
    </row>
    <row r="30" spans="1:13" s="334" customFormat="1" ht="18" customHeight="1" x14ac:dyDescent="0.3">
      <c r="A30" s="643" t="s">
        <v>204</v>
      </c>
      <c r="B30" s="643"/>
      <c r="C30" s="643"/>
      <c r="D30" s="643"/>
      <c r="E30" s="643"/>
      <c r="F30" s="643"/>
      <c r="G30" s="643"/>
    </row>
    <row r="31" spans="1:13" s="334" customFormat="1" ht="16.649999999999999" customHeight="1" x14ac:dyDescent="0.3">
      <c r="A31" s="319" t="s">
        <v>334</v>
      </c>
    </row>
    <row r="32" spans="1:13" s="334" customFormat="1" ht="15.6" x14ac:dyDescent="0.3">
      <c r="A32" s="319" t="s">
        <v>335</v>
      </c>
    </row>
    <row r="33" spans="1:13" ht="36.75" customHeight="1" x14ac:dyDescent="0.3">
      <c r="A33" s="640" t="s">
        <v>336</v>
      </c>
      <c r="B33" s="640"/>
      <c r="C33" s="640"/>
      <c r="D33" s="640"/>
      <c r="E33" s="640"/>
      <c r="F33" s="640"/>
      <c r="G33" s="640"/>
      <c r="H33" s="326"/>
      <c r="I33" s="335"/>
      <c r="J33" s="336"/>
      <c r="K33" s="336"/>
      <c r="L33" s="336"/>
    </row>
    <row r="34" spans="1:13" s="334" customFormat="1" ht="29.4" customHeight="1" x14ac:dyDescent="0.3">
      <c r="A34" s="651" t="s">
        <v>337</v>
      </c>
      <c r="B34" s="651"/>
      <c r="C34" s="651"/>
      <c r="D34" s="651"/>
      <c r="E34" s="651"/>
      <c r="F34" s="651"/>
      <c r="G34" s="651"/>
    </row>
    <row r="35" spans="1:13" s="189" customFormat="1" ht="20.25" customHeight="1" x14ac:dyDescent="0.3">
      <c r="A35" s="618" t="s">
        <v>141</v>
      </c>
      <c r="B35" s="618"/>
      <c r="C35" s="618"/>
      <c r="D35" s="634" t="s">
        <v>26</v>
      </c>
      <c r="E35" s="634" t="s">
        <v>146</v>
      </c>
      <c r="F35" s="634"/>
      <c r="G35" s="634"/>
    </row>
    <row r="36" spans="1:13" s="189" customFormat="1" ht="19.5" customHeight="1" x14ac:dyDescent="0.3">
      <c r="A36" s="618"/>
      <c r="B36" s="618"/>
      <c r="C36" s="618"/>
      <c r="D36" s="634"/>
      <c r="E36" s="302" t="s">
        <v>197</v>
      </c>
      <c r="F36" s="302" t="s">
        <v>53</v>
      </c>
      <c r="G36" s="302" t="s">
        <v>54</v>
      </c>
    </row>
    <row r="37" spans="1:13" s="191" customFormat="1" ht="25.95" customHeight="1" x14ac:dyDescent="0.3">
      <c r="A37" s="647" t="s">
        <v>338</v>
      </c>
      <c r="B37" s="648"/>
      <c r="C37" s="649"/>
      <c r="D37" s="190" t="s">
        <v>143</v>
      </c>
      <c r="E37" s="190" t="s">
        <v>205</v>
      </c>
      <c r="F37" s="190" t="s">
        <v>205</v>
      </c>
      <c r="G37" s="190" t="s">
        <v>205</v>
      </c>
    </row>
    <row r="38" spans="1:13" ht="31.5" customHeight="1" x14ac:dyDescent="0.3">
      <c r="A38" s="640" t="s">
        <v>339</v>
      </c>
      <c r="B38" s="640"/>
      <c r="C38" s="640"/>
      <c r="D38" s="640"/>
      <c r="E38" s="640"/>
      <c r="F38" s="640"/>
      <c r="G38" s="640"/>
      <c r="H38" s="326"/>
    </row>
    <row r="39" spans="1:13" ht="15.6" x14ac:dyDescent="0.3">
      <c r="A39" s="635"/>
      <c r="B39" s="635"/>
      <c r="C39" s="635"/>
      <c r="D39" s="635"/>
      <c r="E39" s="635"/>
      <c r="F39" s="635"/>
      <c r="G39" s="635"/>
      <c r="H39" s="636"/>
      <c r="I39" s="636"/>
    </row>
    <row r="40" spans="1:13" ht="18.75" customHeight="1" x14ac:dyDescent="0.3">
      <c r="A40" s="637" t="s">
        <v>42</v>
      </c>
      <c r="B40" s="637"/>
      <c r="C40" s="637"/>
      <c r="D40" s="637"/>
      <c r="E40" s="637"/>
      <c r="F40" s="637"/>
      <c r="G40" s="637"/>
      <c r="H40" s="328"/>
      <c r="I40" s="318"/>
    </row>
    <row r="41" spans="1:13" ht="31.2" customHeight="1" x14ac:dyDescent="0.3">
      <c r="A41" s="638" t="s">
        <v>206</v>
      </c>
      <c r="B41" s="634" t="s">
        <v>26</v>
      </c>
      <c r="C41" s="550" t="s">
        <v>89</v>
      </c>
      <c r="D41" s="550" t="s">
        <v>459</v>
      </c>
      <c r="E41" s="550" t="s">
        <v>29</v>
      </c>
      <c r="F41" s="550"/>
      <c r="G41" s="550"/>
      <c r="H41" s="328"/>
      <c r="I41" s="318"/>
    </row>
    <row r="42" spans="1:13" ht="17.25" customHeight="1" x14ac:dyDescent="0.3">
      <c r="A42" s="639"/>
      <c r="B42" s="634"/>
      <c r="C42" s="550"/>
      <c r="D42" s="550"/>
      <c r="E42" s="519" t="s">
        <v>53</v>
      </c>
      <c r="F42" s="519" t="s">
        <v>54</v>
      </c>
      <c r="G42" s="519" t="s">
        <v>460</v>
      </c>
      <c r="H42" s="328"/>
      <c r="I42" s="318"/>
    </row>
    <row r="43" spans="1:13" ht="33" customHeight="1" x14ac:dyDescent="0.3">
      <c r="A43" s="339" t="s">
        <v>273</v>
      </c>
      <c r="B43" s="307" t="s">
        <v>198</v>
      </c>
      <c r="C43" s="340">
        <v>771521</v>
      </c>
      <c r="D43" s="340">
        <v>753929</v>
      </c>
      <c r="E43" s="340">
        <v>780476</v>
      </c>
      <c r="F43" s="774">
        <v>831321</v>
      </c>
      <c r="G43" s="774">
        <v>831321</v>
      </c>
      <c r="H43" s="328"/>
      <c r="I43" s="318"/>
    </row>
    <row r="44" spans="1:13" ht="21.75" customHeight="1" x14ac:dyDescent="0.3">
      <c r="A44" s="339" t="s">
        <v>44</v>
      </c>
      <c r="B44" s="307" t="s">
        <v>198</v>
      </c>
      <c r="C44" s="341">
        <v>151273</v>
      </c>
      <c r="D44" s="342">
        <v>163620</v>
      </c>
      <c r="E44" s="775">
        <v>173437</v>
      </c>
      <c r="F44" s="776">
        <v>180375</v>
      </c>
      <c r="G44" s="777">
        <v>187590</v>
      </c>
      <c r="H44" s="328"/>
      <c r="I44" s="318"/>
    </row>
    <row r="45" spans="1:13" ht="37.5" customHeight="1" x14ac:dyDescent="0.3">
      <c r="A45" s="308" t="s">
        <v>90</v>
      </c>
      <c r="B45" s="309" t="s">
        <v>198</v>
      </c>
      <c r="C45" s="778">
        <f>C43+C44</f>
        <v>922794</v>
      </c>
      <c r="D45" s="778">
        <f>D43+D44</f>
        <v>917549</v>
      </c>
      <c r="E45" s="778">
        <f>E43+E44</f>
        <v>953913</v>
      </c>
      <c r="F45" s="778">
        <f>F43+F44</f>
        <v>1011696</v>
      </c>
      <c r="G45" s="778">
        <f>G43+G44</f>
        <v>1018911</v>
      </c>
      <c r="H45" s="344"/>
      <c r="I45" s="329"/>
      <c r="J45" s="329"/>
      <c r="K45" s="329"/>
      <c r="L45" s="329"/>
    </row>
    <row r="46" spans="1:13" s="323" customFormat="1" ht="19.5" customHeight="1" x14ac:dyDescent="0.3">
      <c r="A46" s="640" t="s">
        <v>343</v>
      </c>
      <c r="B46" s="641"/>
      <c r="C46" s="641"/>
      <c r="D46" s="641"/>
      <c r="E46" s="641"/>
      <c r="F46" s="641"/>
      <c r="G46" s="641"/>
      <c r="H46" s="641"/>
      <c r="I46" s="322"/>
      <c r="J46" s="327"/>
      <c r="K46" s="327"/>
      <c r="L46" s="327"/>
      <c r="M46" s="327"/>
    </row>
    <row r="47" spans="1:13" s="334" customFormat="1" ht="17.25" customHeight="1" x14ac:dyDescent="0.3">
      <c r="A47" s="319" t="s">
        <v>84</v>
      </c>
    </row>
    <row r="48" spans="1:13" s="334" customFormat="1" ht="15.6" customHeight="1" x14ac:dyDescent="0.3">
      <c r="A48" s="643" t="s">
        <v>204</v>
      </c>
      <c r="B48" s="643"/>
      <c r="C48" s="643"/>
      <c r="D48" s="643"/>
      <c r="E48" s="643"/>
      <c r="F48" s="643"/>
      <c r="G48" s="643"/>
    </row>
    <row r="49" spans="1:13" s="334" customFormat="1" ht="17.25" customHeight="1" x14ac:dyDescent="0.3">
      <c r="A49" s="319" t="s">
        <v>109</v>
      </c>
      <c r="B49" s="345"/>
      <c r="C49" s="345"/>
      <c r="D49" s="345"/>
      <c r="E49" s="345"/>
      <c r="F49" s="345"/>
      <c r="G49" s="345"/>
    </row>
    <row r="50" spans="1:13" ht="32.25" customHeight="1" x14ac:dyDescent="0.3">
      <c r="A50" s="642" t="s">
        <v>210</v>
      </c>
      <c r="B50" s="642"/>
      <c r="C50" s="642"/>
      <c r="D50" s="642"/>
      <c r="E50" s="642"/>
      <c r="F50" s="642"/>
      <c r="G50" s="642"/>
      <c r="H50" s="326"/>
    </row>
    <row r="51" spans="1:13" ht="28.95" customHeight="1" x14ac:dyDescent="0.3">
      <c r="A51" s="644" t="s">
        <v>94</v>
      </c>
      <c r="B51" s="634" t="s">
        <v>26</v>
      </c>
      <c r="C51" s="550" t="s">
        <v>461</v>
      </c>
      <c r="D51" s="550" t="s">
        <v>52</v>
      </c>
      <c r="E51" s="550" t="s">
        <v>29</v>
      </c>
      <c r="F51" s="550"/>
      <c r="G51" s="550"/>
      <c r="H51" s="346"/>
      <c r="I51" s="318"/>
    </row>
    <row r="52" spans="1:13" ht="22.2" customHeight="1" x14ac:dyDescent="0.3">
      <c r="A52" s="644"/>
      <c r="B52" s="634"/>
      <c r="C52" s="550"/>
      <c r="D52" s="550"/>
      <c r="E52" s="519" t="s">
        <v>53</v>
      </c>
      <c r="F52" s="519" t="s">
        <v>54</v>
      </c>
      <c r="G52" s="519" t="s">
        <v>460</v>
      </c>
      <c r="H52" s="346"/>
      <c r="I52" s="318"/>
    </row>
    <row r="53" spans="1:13" s="350" customFormat="1" ht="23.1" customHeight="1" x14ac:dyDescent="0.3">
      <c r="A53" s="347" t="s">
        <v>211</v>
      </c>
      <c r="B53" s="190" t="s">
        <v>33</v>
      </c>
      <c r="C53" s="779">
        <v>177690</v>
      </c>
      <c r="D53" s="348">
        <v>179426</v>
      </c>
      <c r="E53" s="348">
        <v>175580</v>
      </c>
      <c r="F53" s="348">
        <v>173680</v>
      </c>
      <c r="G53" s="348">
        <v>173680</v>
      </c>
      <c r="H53" s="349"/>
    </row>
    <row r="54" spans="1:13" ht="12" customHeight="1" x14ac:dyDescent="0.3">
      <c r="A54" s="351"/>
      <c r="B54" s="352"/>
      <c r="C54" s="353"/>
      <c r="D54" s="353"/>
      <c r="E54" s="353"/>
      <c r="F54" s="353"/>
      <c r="G54" s="353"/>
      <c r="H54" s="346"/>
      <c r="I54" s="318"/>
    </row>
    <row r="55" spans="1:13" ht="24.6" customHeight="1" x14ac:dyDescent="0.3">
      <c r="A55" s="634" t="s">
        <v>123</v>
      </c>
      <c r="B55" s="634" t="s">
        <v>26</v>
      </c>
      <c r="C55" s="337" t="s">
        <v>207</v>
      </c>
      <c r="D55" s="337" t="s">
        <v>208</v>
      </c>
      <c r="E55" s="634" t="s">
        <v>146</v>
      </c>
      <c r="F55" s="634"/>
      <c r="G55" s="634"/>
      <c r="H55" s="346"/>
      <c r="I55" s="329"/>
      <c r="J55" s="329"/>
      <c r="K55" s="329"/>
      <c r="L55" s="329"/>
    </row>
    <row r="56" spans="1:13" ht="22.2" customHeight="1" x14ac:dyDescent="0.3">
      <c r="A56" s="634"/>
      <c r="B56" s="634"/>
      <c r="C56" s="338" t="s">
        <v>147</v>
      </c>
      <c r="D56" s="338" t="s">
        <v>148</v>
      </c>
      <c r="E56" s="302" t="s">
        <v>197</v>
      </c>
      <c r="F56" s="302" t="s">
        <v>53</v>
      </c>
      <c r="G56" s="302" t="s">
        <v>54</v>
      </c>
      <c r="H56" s="328"/>
      <c r="I56" s="329"/>
      <c r="J56" s="329"/>
      <c r="K56" s="329"/>
      <c r="L56" s="329"/>
    </row>
    <row r="57" spans="1:13" ht="37.200000000000003" customHeight="1" x14ac:dyDescent="0.3">
      <c r="A57" s="339" t="s">
        <v>273</v>
      </c>
      <c r="B57" s="307" t="s">
        <v>198</v>
      </c>
      <c r="C57" s="340">
        <v>771521</v>
      </c>
      <c r="D57" s="340">
        <v>753929</v>
      </c>
      <c r="E57" s="340">
        <v>780476</v>
      </c>
      <c r="F57" s="774">
        <v>831321</v>
      </c>
      <c r="G57" s="774">
        <v>831321</v>
      </c>
      <c r="H57" s="328" t="s">
        <v>96</v>
      </c>
      <c r="I57" s="329"/>
      <c r="J57" s="329"/>
      <c r="K57" s="329"/>
      <c r="L57" s="329"/>
    </row>
    <row r="58" spans="1:13" ht="36" customHeight="1" x14ac:dyDescent="0.3">
      <c r="A58" s="354" t="s">
        <v>212</v>
      </c>
      <c r="B58" s="309" t="s">
        <v>198</v>
      </c>
      <c r="C58" s="343">
        <f>SUM(C57)</f>
        <v>771521</v>
      </c>
      <c r="D58" s="343">
        <f>SUM(D57)</f>
        <v>753929</v>
      </c>
      <c r="E58" s="343">
        <f>SUM(E57)</f>
        <v>780476</v>
      </c>
      <c r="F58" s="343">
        <f>SUM(F57)</f>
        <v>831321</v>
      </c>
      <c r="G58" s="343">
        <f>SUM(G57)</f>
        <v>831321</v>
      </c>
      <c r="H58" s="328"/>
      <c r="I58" s="329"/>
      <c r="J58" s="355"/>
      <c r="K58" s="355"/>
      <c r="L58" s="355"/>
    </row>
    <row r="59" spans="1:13" s="323" customFormat="1" ht="29.4" customHeight="1" x14ac:dyDescent="0.3">
      <c r="A59" s="645" t="s">
        <v>213</v>
      </c>
      <c r="B59" s="646"/>
      <c r="C59" s="646"/>
      <c r="D59" s="646"/>
      <c r="E59" s="646"/>
      <c r="F59" s="646"/>
      <c r="G59" s="646"/>
      <c r="H59" s="326"/>
      <c r="I59" s="322"/>
      <c r="J59" s="327"/>
      <c r="K59" s="327"/>
      <c r="L59" s="327"/>
      <c r="M59" s="327"/>
    </row>
    <row r="60" spans="1:13" s="323" customFormat="1" ht="16.649999999999999" customHeight="1" x14ac:dyDescent="0.3">
      <c r="A60" s="330" t="s">
        <v>84</v>
      </c>
      <c r="B60" s="330"/>
      <c r="C60" s="330"/>
      <c r="D60" s="330"/>
      <c r="E60" s="330"/>
      <c r="F60" s="330"/>
      <c r="G60" s="330"/>
      <c r="H60" s="330"/>
      <c r="I60" s="322"/>
    </row>
    <row r="61" spans="1:13" s="136" customFormat="1" ht="23.4" customHeight="1" x14ac:dyDescent="0.3">
      <c r="A61" s="555" t="s">
        <v>298</v>
      </c>
      <c r="B61" s="555"/>
      <c r="C61" s="555"/>
      <c r="D61" s="555"/>
      <c r="E61" s="555"/>
      <c r="F61" s="555"/>
      <c r="G61" s="555"/>
      <c r="H61" s="555"/>
      <c r="I61" s="555"/>
      <c r="J61" s="555"/>
      <c r="K61" s="555"/>
    </row>
    <row r="62" spans="1:13" s="334" customFormat="1" ht="15.6" x14ac:dyDescent="0.3">
      <c r="A62" s="319" t="s">
        <v>109</v>
      </c>
    </row>
    <row r="63" spans="1:13" ht="34.200000000000003" customHeight="1" x14ac:dyDescent="0.3">
      <c r="A63" s="642" t="s">
        <v>340</v>
      </c>
      <c r="B63" s="642"/>
      <c r="C63" s="642"/>
      <c r="D63" s="642"/>
      <c r="E63" s="642"/>
      <c r="F63" s="642"/>
      <c r="G63" s="642"/>
      <c r="H63" s="326"/>
    </row>
    <row r="64" spans="1:13" ht="27" customHeight="1" x14ac:dyDescent="0.3">
      <c r="A64" s="632" t="s">
        <v>94</v>
      </c>
      <c r="B64" s="634" t="s">
        <v>26</v>
      </c>
      <c r="C64" s="550" t="s">
        <v>461</v>
      </c>
      <c r="D64" s="550" t="s">
        <v>52</v>
      </c>
      <c r="E64" s="550" t="s">
        <v>29</v>
      </c>
      <c r="F64" s="550"/>
      <c r="G64" s="550"/>
      <c r="H64" s="346"/>
      <c r="I64" s="318"/>
    </row>
    <row r="65" spans="1:12" ht="21" customHeight="1" x14ac:dyDescent="0.3">
      <c r="A65" s="633"/>
      <c r="B65" s="634"/>
      <c r="C65" s="550"/>
      <c r="D65" s="550"/>
      <c r="E65" s="519" t="s">
        <v>53</v>
      </c>
      <c r="F65" s="519" t="s">
        <v>54</v>
      </c>
      <c r="G65" s="519" t="s">
        <v>460</v>
      </c>
      <c r="H65" s="346" t="s">
        <v>96</v>
      </c>
      <c r="I65" s="318"/>
    </row>
    <row r="66" spans="1:12" s="359" customFormat="1" ht="55.95" customHeight="1" x14ac:dyDescent="0.3">
      <c r="A66" s="356" t="s">
        <v>214</v>
      </c>
      <c r="B66" s="190" t="s">
        <v>33</v>
      </c>
      <c r="C66" s="357">
        <v>55678</v>
      </c>
      <c r="D66" s="357">
        <v>58967</v>
      </c>
      <c r="E66" s="357">
        <v>58967</v>
      </c>
      <c r="F66" s="357">
        <v>58967</v>
      </c>
      <c r="G66" s="357">
        <v>58967</v>
      </c>
      <c r="H66" s="358"/>
    </row>
    <row r="67" spans="1:12" s="359" customFormat="1" ht="34.200000000000003" customHeight="1" x14ac:dyDescent="0.3">
      <c r="A67" s="356" t="s">
        <v>341</v>
      </c>
      <c r="B67" s="190" t="s">
        <v>33</v>
      </c>
      <c r="C67" s="357">
        <v>21424</v>
      </c>
      <c r="D67" s="357">
        <v>23104</v>
      </c>
      <c r="E67" s="357">
        <v>11552</v>
      </c>
      <c r="F67" s="357">
        <v>11552</v>
      </c>
      <c r="G67" s="357">
        <v>11552</v>
      </c>
      <c r="H67" s="358" t="s">
        <v>96</v>
      </c>
    </row>
    <row r="68" spans="1:12" s="361" customFormat="1" ht="37.950000000000003" customHeight="1" x14ac:dyDescent="0.3">
      <c r="A68" s="356" t="s">
        <v>342</v>
      </c>
      <c r="B68" s="190" t="s">
        <v>33</v>
      </c>
      <c r="C68" s="190">
        <v>1100</v>
      </c>
      <c r="D68" s="190">
        <v>1180</v>
      </c>
      <c r="E68" s="190">
        <v>1180</v>
      </c>
      <c r="F68" s="190">
        <v>1180</v>
      </c>
      <c r="G68" s="190">
        <v>1180</v>
      </c>
      <c r="H68" s="360" t="s">
        <v>96</v>
      </c>
    </row>
    <row r="69" spans="1:12" ht="21" customHeight="1" x14ac:dyDescent="0.3">
      <c r="A69" s="351"/>
      <c r="B69" s="352"/>
      <c r="C69" s="353"/>
      <c r="D69" s="353"/>
      <c r="E69" s="353"/>
      <c r="F69" s="353"/>
      <c r="G69" s="353"/>
      <c r="H69" s="346"/>
      <c r="I69" s="318"/>
    </row>
    <row r="70" spans="1:12" ht="30" customHeight="1" x14ac:dyDescent="0.3">
      <c r="A70" s="634" t="s">
        <v>123</v>
      </c>
      <c r="B70" s="634" t="s">
        <v>26</v>
      </c>
      <c r="C70" s="550" t="s">
        <v>461</v>
      </c>
      <c r="D70" s="550" t="s">
        <v>52</v>
      </c>
      <c r="E70" s="550" t="s">
        <v>29</v>
      </c>
      <c r="F70" s="550"/>
      <c r="G70" s="550"/>
      <c r="H70" s="346"/>
      <c r="I70" s="329"/>
      <c r="J70" s="329"/>
      <c r="K70" s="329"/>
      <c r="L70" s="329"/>
    </row>
    <row r="71" spans="1:12" ht="24.6" customHeight="1" x14ac:dyDescent="0.3">
      <c r="A71" s="634"/>
      <c r="B71" s="634"/>
      <c r="C71" s="550"/>
      <c r="D71" s="550"/>
      <c r="E71" s="519" t="s">
        <v>53</v>
      </c>
      <c r="F71" s="519" t="s">
        <v>54</v>
      </c>
      <c r="G71" s="519" t="s">
        <v>460</v>
      </c>
      <c r="H71" s="328"/>
      <c r="I71" s="329"/>
      <c r="J71" s="329"/>
      <c r="K71" s="329"/>
      <c r="L71" s="329"/>
    </row>
    <row r="72" spans="1:12" ht="23.25" customHeight="1" x14ac:dyDescent="0.3">
      <c r="A72" s="362" t="s">
        <v>44</v>
      </c>
      <c r="B72" s="309" t="s">
        <v>198</v>
      </c>
      <c r="C72" s="341">
        <v>151273</v>
      </c>
      <c r="D72" s="342">
        <v>163620</v>
      </c>
      <c r="E72" s="775">
        <v>173437</v>
      </c>
      <c r="F72" s="776">
        <v>180375</v>
      </c>
      <c r="G72" s="777">
        <v>187590</v>
      </c>
      <c r="H72" s="328"/>
      <c r="I72" s="329"/>
      <c r="J72" s="329"/>
      <c r="K72" s="329"/>
      <c r="L72" s="329"/>
    </row>
    <row r="73" spans="1:12" ht="32.25" customHeight="1" x14ac:dyDescent="0.3">
      <c r="A73" s="354" t="s">
        <v>212</v>
      </c>
      <c r="B73" s="309" t="s">
        <v>198</v>
      </c>
      <c r="C73" s="343">
        <f>SUM(C72)</f>
        <v>151273</v>
      </c>
      <c r="D73" s="343">
        <f>SUM(D72)</f>
        <v>163620</v>
      </c>
      <c r="E73" s="343">
        <f>SUM(E72)</f>
        <v>173437</v>
      </c>
      <c r="F73" s="343">
        <f>SUM(F72)</f>
        <v>180375</v>
      </c>
      <c r="G73" s="343">
        <f>SUM(G72)</f>
        <v>187590</v>
      </c>
      <c r="H73" s="328"/>
      <c r="I73" s="329"/>
      <c r="J73" s="355"/>
      <c r="K73" s="355"/>
      <c r="L73" s="355"/>
    </row>
    <row r="75" spans="1:12" x14ac:dyDescent="0.3">
      <c r="E75" s="364"/>
    </row>
  </sheetData>
  <mergeCells count="54">
    <mergeCell ref="D70:D71"/>
    <mergeCell ref="C41:C42"/>
    <mergeCell ref="D41:D42"/>
    <mergeCell ref="C51:C52"/>
    <mergeCell ref="D51:D52"/>
    <mergeCell ref="C64:C65"/>
    <mergeCell ref="D64:D65"/>
    <mergeCell ref="A37:C37"/>
    <mergeCell ref="C23:F23"/>
    <mergeCell ref="D7:G7"/>
    <mergeCell ref="D9:G9"/>
    <mergeCell ref="D10:G10"/>
    <mergeCell ref="D11:G11"/>
    <mergeCell ref="A21:G21"/>
    <mergeCell ref="D8:G8"/>
    <mergeCell ref="A29:G29"/>
    <mergeCell ref="A30:G30"/>
    <mergeCell ref="A33:G33"/>
    <mergeCell ref="A34:G34"/>
    <mergeCell ref="A35:C36"/>
    <mergeCell ref="D35:D36"/>
    <mergeCell ref="E35:G35"/>
    <mergeCell ref="A70:A71"/>
    <mergeCell ref="B70:B71"/>
    <mergeCell ref="E70:G70"/>
    <mergeCell ref="A63:G63"/>
    <mergeCell ref="A46:H46"/>
    <mergeCell ref="A48:G48"/>
    <mergeCell ref="A50:G50"/>
    <mergeCell ref="A51:A52"/>
    <mergeCell ref="B51:B52"/>
    <mergeCell ref="E51:G51"/>
    <mergeCell ref="A55:A56"/>
    <mergeCell ref="B55:B56"/>
    <mergeCell ref="E55:G55"/>
    <mergeCell ref="A59:G59"/>
    <mergeCell ref="A61:K61"/>
    <mergeCell ref="C70:C71"/>
    <mergeCell ref="E1:H1"/>
    <mergeCell ref="E2:H2"/>
    <mergeCell ref="E3:H3"/>
    <mergeCell ref="A64:A65"/>
    <mergeCell ref="B64:B65"/>
    <mergeCell ref="E64:G64"/>
    <mergeCell ref="A39:G39"/>
    <mergeCell ref="H39:I39"/>
    <mergeCell ref="A40:G40"/>
    <mergeCell ref="A41:A42"/>
    <mergeCell ref="B41:B42"/>
    <mergeCell ref="E41:G41"/>
    <mergeCell ref="A38:G38"/>
    <mergeCell ref="A25:G25"/>
    <mergeCell ref="A26:G26"/>
    <mergeCell ref="A27:G27"/>
  </mergeCells>
  <printOptions horizontalCentered="1"/>
  <pageMargins left="0.39370078740157483" right="0.39370078740157483" top="0.39370078740157483" bottom="0.39370078740157483" header="0.19685039370078741" footer="0.19685039370078741"/>
  <pageSetup paperSize="9" scale="84" fitToHeight="0" orientation="landscape" r:id="rId1"/>
  <headerFooter alignWithMargins="0"/>
  <rowBreaks count="2" manualBreakCount="2">
    <brk id="27" max="6" man="1"/>
    <brk id="50"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
  <sheetViews>
    <sheetView topLeftCell="A20" zoomScale="60" zoomScaleNormal="60" workbookViewId="0">
      <selection activeCell="A30" sqref="A30"/>
    </sheetView>
  </sheetViews>
  <sheetFormatPr defaultRowHeight="13.8" x14ac:dyDescent="0.25"/>
  <cols>
    <col min="1" max="1" width="46.109375" style="53" customWidth="1"/>
    <col min="2" max="2" width="11.6640625" style="53" customWidth="1"/>
    <col min="3" max="3" width="15.6640625" style="54" customWidth="1"/>
    <col min="4" max="4" width="17.44140625" style="54" customWidth="1"/>
    <col min="5" max="5" width="18.88671875" style="54" customWidth="1"/>
    <col min="6" max="6" width="14.6640625" style="54" customWidth="1"/>
    <col min="7" max="7" width="15.88671875" style="54" customWidth="1"/>
    <col min="8" max="8" width="11" style="54" customWidth="1"/>
    <col min="9" max="9" width="11" style="56" customWidth="1"/>
    <col min="10" max="10" width="11.109375" style="54" customWidth="1"/>
    <col min="11" max="12" width="13.33203125" style="54" customWidth="1"/>
    <col min="13" max="13" width="13.88671875" style="54" customWidth="1"/>
    <col min="14" max="17" width="9.109375" style="54" customWidth="1"/>
    <col min="18" max="256" width="8.88671875" style="54"/>
    <col min="257" max="257" width="46.109375" style="365" customWidth="1"/>
    <col min="258" max="258" width="11.6640625" style="365" customWidth="1"/>
    <col min="259" max="259" width="15.6640625" style="365" customWidth="1"/>
    <col min="260" max="260" width="17.44140625" style="365" customWidth="1"/>
    <col min="261" max="261" width="18.88671875" style="365" customWidth="1"/>
    <col min="262" max="262" width="14.6640625" style="365" customWidth="1"/>
    <col min="263" max="263" width="17.5546875" style="365" customWidth="1"/>
    <col min="264" max="265" width="11" style="365" customWidth="1"/>
    <col min="266" max="266" width="11.109375" style="365" customWidth="1"/>
    <col min="267" max="268" width="13.33203125" style="365" customWidth="1"/>
    <col min="269" max="269" width="13.88671875" style="365" customWidth="1"/>
    <col min="270" max="273" width="9.109375" style="365" customWidth="1"/>
    <col min="274" max="512" width="8.88671875" style="365"/>
    <col min="513" max="513" width="46.109375" style="365" customWidth="1"/>
    <col min="514" max="514" width="11.6640625" style="365" customWidth="1"/>
    <col min="515" max="515" width="15.6640625" style="365" customWidth="1"/>
    <col min="516" max="516" width="17.44140625" style="365" customWidth="1"/>
    <col min="517" max="517" width="18.88671875" style="365" customWidth="1"/>
    <col min="518" max="518" width="14.6640625" style="365" customWidth="1"/>
    <col min="519" max="519" width="17.5546875" style="365" customWidth="1"/>
    <col min="520" max="521" width="11" style="365" customWidth="1"/>
    <col min="522" max="522" width="11.109375" style="365" customWidth="1"/>
    <col min="523" max="524" width="13.33203125" style="365" customWidth="1"/>
    <col min="525" max="525" width="13.88671875" style="365" customWidth="1"/>
    <col min="526" max="529" width="9.109375" style="365" customWidth="1"/>
    <col min="530" max="768" width="8.88671875" style="365"/>
    <col min="769" max="769" width="46.109375" style="365" customWidth="1"/>
    <col min="770" max="770" width="11.6640625" style="365" customWidth="1"/>
    <col min="771" max="771" width="15.6640625" style="365" customWidth="1"/>
    <col min="772" max="772" width="17.44140625" style="365" customWidth="1"/>
    <col min="773" max="773" width="18.88671875" style="365" customWidth="1"/>
    <col min="774" max="774" width="14.6640625" style="365" customWidth="1"/>
    <col min="775" max="775" width="17.5546875" style="365" customWidth="1"/>
    <col min="776" max="777" width="11" style="365" customWidth="1"/>
    <col min="778" max="778" width="11.109375" style="365" customWidth="1"/>
    <col min="779" max="780" width="13.33203125" style="365" customWidth="1"/>
    <col min="781" max="781" width="13.88671875" style="365" customWidth="1"/>
    <col min="782" max="785" width="9.109375" style="365" customWidth="1"/>
    <col min="786" max="1024" width="8.88671875" style="365"/>
    <col min="1025" max="1025" width="46.109375" style="365" customWidth="1"/>
    <col min="1026" max="1026" width="11.6640625" style="365" customWidth="1"/>
    <col min="1027" max="1027" width="15.6640625" style="365" customWidth="1"/>
    <col min="1028" max="1028" width="17.44140625" style="365" customWidth="1"/>
    <col min="1029" max="1029" width="18.88671875" style="365" customWidth="1"/>
    <col min="1030" max="1030" width="14.6640625" style="365" customWidth="1"/>
    <col min="1031" max="1031" width="17.5546875" style="365" customWidth="1"/>
    <col min="1032" max="1033" width="11" style="365" customWidth="1"/>
    <col min="1034" max="1034" width="11.109375" style="365" customWidth="1"/>
    <col min="1035" max="1036" width="13.33203125" style="365" customWidth="1"/>
    <col min="1037" max="1037" width="13.88671875" style="365" customWidth="1"/>
    <col min="1038" max="1041" width="9.109375" style="365" customWidth="1"/>
    <col min="1042" max="1280" width="8.88671875" style="365"/>
    <col min="1281" max="1281" width="46.109375" style="365" customWidth="1"/>
    <col min="1282" max="1282" width="11.6640625" style="365" customWidth="1"/>
    <col min="1283" max="1283" width="15.6640625" style="365" customWidth="1"/>
    <col min="1284" max="1284" width="17.44140625" style="365" customWidth="1"/>
    <col min="1285" max="1285" width="18.88671875" style="365" customWidth="1"/>
    <col min="1286" max="1286" width="14.6640625" style="365" customWidth="1"/>
    <col min="1287" max="1287" width="17.5546875" style="365" customWidth="1"/>
    <col min="1288" max="1289" width="11" style="365" customWidth="1"/>
    <col min="1290" max="1290" width="11.109375" style="365" customWidth="1"/>
    <col min="1291" max="1292" width="13.33203125" style="365" customWidth="1"/>
    <col min="1293" max="1293" width="13.88671875" style="365" customWidth="1"/>
    <col min="1294" max="1297" width="9.109375" style="365" customWidth="1"/>
    <col min="1298" max="1536" width="8.88671875" style="365"/>
    <col min="1537" max="1537" width="46.109375" style="365" customWidth="1"/>
    <col min="1538" max="1538" width="11.6640625" style="365" customWidth="1"/>
    <col min="1539" max="1539" width="15.6640625" style="365" customWidth="1"/>
    <col min="1540" max="1540" width="17.44140625" style="365" customWidth="1"/>
    <col min="1541" max="1541" width="18.88671875" style="365" customWidth="1"/>
    <col min="1542" max="1542" width="14.6640625" style="365" customWidth="1"/>
    <col min="1543" max="1543" width="17.5546875" style="365" customWidth="1"/>
    <col min="1544" max="1545" width="11" style="365" customWidth="1"/>
    <col min="1546" max="1546" width="11.109375" style="365" customWidth="1"/>
    <col min="1547" max="1548" width="13.33203125" style="365" customWidth="1"/>
    <col min="1549" max="1549" width="13.88671875" style="365" customWidth="1"/>
    <col min="1550" max="1553" width="9.109375" style="365" customWidth="1"/>
    <col min="1554" max="1792" width="8.88671875" style="365"/>
    <col min="1793" max="1793" width="46.109375" style="365" customWidth="1"/>
    <col min="1794" max="1794" width="11.6640625" style="365" customWidth="1"/>
    <col min="1795" max="1795" width="15.6640625" style="365" customWidth="1"/>
    <col min="1796" max="1796" width="17.44140625" style="365" customWidth="1"/>
    <col min="1797" max="1797" width="18.88671875" style="365" customWidth="1"/>
    <col min="1798" max="1798" width="14.6640625" style="365" customWidth="1"/>
    <col min="1799" max="1799" width="17.5546875" style="365" customWidth="1"/>
    <col min="1800" max="1801" width="11" style="365" customWidth="1"/>
    <col min="1802" max="1802" width="11.109375" style="365" customWidth="1"/>
    <col min="1803" max="1804" width="13.33203125" style="365" customWidth="1"/>
    <col min="1805" max="1805" width="13.88671875" style="365" customWidth="1"/>
    <col min="1806" max="1809" width="9.109375" style="365" customWidth="1"/>
    <col min="1810" max="2048" width="8.88671875" style="365"/>
    <col min="2049" max="2049" width="46.109375" style="365" customWidth="1"/>
    <col min="2050" max="2050" width="11.6640625" style="365" customWidth="1"/>
    <col min="2051" max="2051" width="15.6640625" style="365" customWidth="1"/>
    <col min="2052" max="2052" width="17.44140625" style="365" customWidth="1"/>
    <col min="2053" max="2053" width="18.88671875" style="365" customWidth="1"/>
    <col min="2054" max="2054" width="14.6640625" style="365" customWidth="1"/>
    <col min="2055" max="2055" width="17.5546875" style="365" customWidth="1"/>
    <col min="2056" max="2057" width="11" style="365" customWidth="1"/>
    <col min="2058" max="2058" width="11.109375" style="365" customWidth="1"/>
    <col min="2059" max="2060" width="13.33203125" style="365" customWidth="1"/>
    <col min="2061" max="2061" width="13.88671875" style="365" customWidth="1"/>
    <col min="2062" max="2065" width="9.109375" style="365" customWidth="1"/>
    <col min="2066" max="2304" width="8.88671875" style="365"/>
    <col min="2305" max="2305" width="46.109375" style="365" customWidth="1"/>
    <col min="2306" max="2306" width="11.6640625" style="365" customWidth="1"/>
    <col min="2307" max="2307" width="15.6640625" style="365" customWidth="1"/>
    <col min="2308" max="2308" width="17.44140625" style="365" customWidth="1"/>
    <col min="2309" max="2309" width="18.88671875" style="365" customWidth="1"/>
    <col min="2310" max="2310" width="14.6640625" style="365" customWidth="1"/>
    <col min="2311" max="2311" width="17.5546875" style="365" customWidth="1"/>
    <col min="2312" max="2313" width="11" style="365" customWidth="1"/>
    <col min="2314" max="2314" width="11.109375" style="365" customWidth="1"/>
    <col min="2315" max="2316" width="13.33203125" style="365" customWidth="1"/>
    <col min="2317" max="2317" width="13.88671875" style="365" customWidth="1"/>
    <col min="2318" max="2321" width="9.109375" style="365" customWidth="1"/>
    <col min="2322" max="2560" width="8.88671875" style="365"/>
    <col min="2561" max="2561" width="46.109375" style="365" customWidth="1"/>
    <col min="2562" max="2562" width="11.6640625" style="365" customWidth="1"/>
    <col min="2563" max="2563" width="15.6640625" style="365" customWidth="1"/>
    <col min="2564" max="2564" width="17.44140625" style="365" customWidth="1"/>
    <col min="2565" max="2565" width="18.88671875" style="365" customWidth="1"/>
    <col min="2566" max="2566" width="14.6640625" style="365" customWidth="1"/>
    <col min="2567" max="2567" width="17.5546875" style="365" customWidth="1"/>
    <col min="2568" max="2569" width="11" style="365" customWidth="1"/>
    <col min="2570" max="2570" width="11.109375" style="365" customWidth="1"/>
    <col min="2571" max="2572" width="13.33203125" style="365" customWidth="1"/>
    <col min="2573" max="2573" width="13.88671875" style="365" customWidth="1"/>
    <col min="2574" max="2577" width="9.109375" style="365" customWidth="1"/>
    <col min="2578" max="2816" width="8.88671875" style="365"/>
    <col min="2817" max="2817" width="46.109375" style="365" customWidth="1"/>
    <col min="2818" max="2818" width="11.6640625" style="365" customWidth="1"/>
    <col min="2819" max="2819" width="15.6640625" style="365" customWidth="1"/>
    <col min="2820" max="2820" width="17.44140625" style="365" customWidth="1"/>
    <col min="2821" max="2821" width="18.88671875" style="365" customWidth="1"/>
    <col min="2822" max="2822" width="14.6640625" style="365" customWidth="1"/>
    <col min="2823" max="2823" width="17.5546875" style="365" customWidth="1"/>
    <col min="2824" max="2825" width="11" style="365" customWidth="1"/>
    <col min="2826" max="2826" width="11.109375" style="365" customWidth="1"/>
    <col min="2827" max="2828" width="13.33203125" style="365" customWidth="1"/>
    <col min="2829" max="2829" width="13.88671875" style="365" customWidth="1"/>
    <col min="2830" max="2833" width="9.109375" style="365" customWidth="1"/>
    <col min="2834" max="3072" width="8.88671875" style="365"/>
    <col min="3073" max="3073" width="46.109375" style="365" customWidth="1"/>
    <col min="3074" max="3074" width="11.6640625" style="365" customWidth="1"/>
    <col min="3075" max="3075" width="15.6640625" style="365" customWidth="1"/>
    <col min="3076" max="3076" width="17.44140625" style="365" customWidth="1"/>
    <col min="3077" max="3077" width="18.88671875" style="365" customWidth="1"/>
    <col min="3078" max="3078" width="14.6640625" style="365" customWidth="1"/>
    <col min="3079" max="3079" width="17.5546875" style="365" customWidth="1"/>
    <col min="3080" max="3081" width="11" style="365" customWidth="1"/>
    <col min="3082" max="3082" width="11.109375" style="365" customWidth="1"/>
    <col min="3083" max="3084" width="13.33203125" style="365" customWidth="1"/>
    <col min="3085" max="3085" width="13.88671875" style="365" customWidth="1"/>
    <col min="3086" max="3089" width="9.109375" style="365" customWidth="1"/>
    <col min="3090" max="3328" width="8.88671875" style="365"/>
    <col min="3329" max="3329" width="46.109375" style="365" customWidth="1"/>
    <col min="3330" max="3330" width="11.6640625" style="365" customWidth="1"/>
    <col min="3331" max="3331" width="15.6640625" style="365" customWidth="1"/>
    <col min="3332" max="3332" width="17.44140625" style="365" customWidth="1"/>
    <col min="3333" max="3333" width="18.88671875" style="365" customWidth="1"/>
    <col min="3334" max="3334" width="14.6640625" style="365" customWidth="1"/>
    <col min="3335" max="3335" width="17.5546875" style="365" customWidth="1"/>
    <col min="3336" max="3337" width="11" style="365" customWidth="1"/>
    <col min="3338" max="3338" width="11.109375" style="365" customWidth="1"/>
    <col min="3339" max="3340" width="13.33203125" style="365" customWidth="1"/>
    <col min="3341" max="3341" width="13.88671875" style="365" customWidth="1"/>
    <col min="3342" max="3345" width="9.109375" style="365" customWidth="1"/>
    <col min="3346" max="3584" width="8.88671875" style="365"/>
    <col min="3585" max="3585" width="46.109375" style="365" customWidth="1"/>
    <col min="3586" max="3586" width="11.6640625" style="365" customWidth="1"/>
    <col min="3587" max="3587" width="15.6640625" style="365" customWidth="1"/>
    <col min="3588" max="3588" width="17.44140625" style="365" customWidth="1"/>
    <col min="3589" max="3589" width="18.88671875" style="365" customWidth="1"/>
    <col min="3590" max="3590" width="14.6640625" style="365" customWidth="1"/>
    <col min="3591" max="3591" width="17.5546875" style="365" customWidth="1"/>
    <col min="3592" max="3593" width="11" style="365" customWidth="1"/>
    <col min="3594" max="3594" width="11.109375" style="365" customWidth="1"/>
    <col min="3595" max="3596" width="13.33203125" style="365" customWidth="1"/>
    <col min="3597" max="3597" width="13.88671875" style="365" customWidth="1"/>
    <col min="3598" max="3601" width="9.109375" style="365" customWidth="1"/>
    <col min="3602" max="3840" width="8.88671875" style="365"/>
    <col min="3841" max="3841" width="46.109375" style="365" customWidth="1"/>
    <col min="3842" max="3842" width="11.6640625" style="365" customWidth="1"/>
    <col min="3843" max="3843" width="15.6640625" style="365" customWidth="1"/>
    <col min="3844" max="3844" width="17.44140625" style="365" customWidth="1"/>
    <col min="3845" max="3845" width="18.88671875" style="365" customWidth="1"/>
    <col min="3846" max="3846" width="14.6640625" style="365" customWidth="1"/>
    <col min="3847" max="3847" width="17.5546875" style="365" customWidth="1"/>
    <col min="3848" max="3849" width="11" style="365" customWidth="1"/>
    <col min="3850" max="3850" width="11.109375" style="365" customWidth="1"/>
    <col min="3851" max="3852" width="13.33203125" style="365" customWidth="1"/>
    <col min="3853" max="3853" width="13.88671875" style="365" customWidth="1"/>
    <col min="3854" max="3857" width="9.109375" style="365" customWidth="1"/>
    <col min="3858" max="4096" width="8.88671875" style="365"/>
    <col min="4097" max="4097" width="46.109375" style="365" customWidth="1"/>
    <col min="4098" max="4098" width="11.6640625" style="365" customWidth="1"/>
    <col min="4099" max="4099" width="15.6640625" style="365" customWidth="1"/>
    <col min="4100" max="4100" width="17.44140625" style="365" customWidth="1"/>
    <col min="4101" max="4101" width="18.88671875" style="365" customWidth="1"/>
    <col min="4102" max="4102" width="14.6640625" style="365" customWidth="1"/>
    <col min="4103" max="4103" width="17.5546875" style="365" customWidth="1"/>
    <col min="4104" max="4105" width="11" style="365" customWidth="1"/>
    <col min="4106" max="4106" width="11.109375" style="365" customWidth="1"/>
    <col min="4107" max="4108" width="13.33203125" style="365" customWidth="1"/>
    <col min="4109" max="4109" width="13.88671875" style="365" customWidth="1"/>
    <col min="4110" max="4113" width="9.109375" style="365" customWidth="1"/>
    <col min="4114" max="4352" width="8.88671875" style="365"/>
    <col min="4353" max="4353" width="46.109375" style="365" customWidth="1"/>
    <col min="4354" max="4354" width="11.6640625" style="365" customWidth="1"/>
    <col min="4355" max="4355" width="15.6640625" style="365" customWidth="1"/>
    <col min="4356" max="4356" width="17.44140625" style="365" customWidth="1"/>
    <col min="4357" max="4357" width="18.88671875" style="365" customWidth="1"/>
    <col min="4358" max="4358" width="14.6640625" style="365" customWidth="1"/>
    <col min="4359" max="4359" width="17.5546875" style="365" customWidth="1"/>
    <col min="4360" max="4361" width="11" style="365" customWidth="1"/>
    <col min="4362" max="4362" width="11.109375" style="365" customWidth="1"/>
    <col min="4363" max="4364" width="13.33203125" style="365" customWidth="1"/>
    <col min="4365" max="4365" width="13.88671875" style="365" customWidth="1"/>
    <col min="4366" max="4369" width="9.109375" style="365" customWidth="1"/>
    <col min="4370" max="4608" width="8.88671875" style="365"/>
    <col min="4609" max="4609" width="46.109375" style="365" customWidth="1"/>
    <col min="4610" max="4610" width="11.6640625" style="365" customWidth="1"/>
    <col min="4611" max="4611" width="15.6640625" style="365" customWidth="1"/>
    <col min="4612" max="4612" width="17.44140625" style="365" customWidth="1"/>
    <col min="4613" max="4613" width="18.88671875" style="365" customWidth="1"/>
    <col min="4614" max="4614" width="14.6640625" style="365" customWidth="1"/>
    <col min="4615" max="4615" width="17.5546875" style="365" customWidth="1"/>
    <col min="4616" max="4617" width="11" style="365" customWidth="1"/>
    <col min="4618" max="4618" width="11.109375" style="365" customWidth="1"/>
    <col min="4619" max="4620" width="13.33203125" style="365" customWidth="1"/>
    <col min="4621" max="4621" width="13.88671875" style="365" customWidth="1"/>
    <col min="4622" max="4625" width="9.109375" style="365" customWidth="1"/>
    <col min="4626" max="4864" width="8.88671875" style="365"/>
    <col min="4865" max="4865" width="46.109375" style="365" customWidth="1"/>
    <col min="4866" max="4866" width="11.6640625" style="365" customWidth="1"/>
    <col min="4867" max="4867" width="15.6640625" style="365" customWidth="1"/>
    <col min="4868" max="4868" width="17.44140625" style="365" customWidth="1"/>
    <col min="4869" max="4869" width="18.88671875" style="365" customWidth="1"/>
    <col min="4870" max="4870" width="14.6640625" style="365" customWidth="1"/>
    <col min="4871" max="4871" width="17.5546875" style="365" customWidth="1"/>
    <col min="4872" max="4873" width="11" style="365" customWidth="1"/>
    <col min="4874" max="4874" width="11.109375" style="365" customWidth="1"/>
    <col min="4875" max="4876" width="13.33203125" style="365" customWidth="1"/>
    <col min="4877" max="4877" width="13.88671875" style="365" customWidth="1"/>
    <col min="4878" max="4881" width="9.109375" style="365" customWidth="1"/>
    <col min="4882" max="5120" width="8.88671875" style="365"/>
    <col min="5121" max="5121" width="46.109375" style="365" customWidth="1"/>
    <col min="5122" max="5122" width="11.6640625" style="365" customWidth="1"/>
    <col min="5123" max="5123" width="15.6640625" style="365" customWidth="1"/>
    <col min="5124" max="5124" width="17.44140625" style="365" customWidth="1"/>
    <col min="5125" max="5125" width="18.88671875" style="365" customWidth="1"/>
    <col min="5126" max="5126" width="14.6640625" style="365" customWidth="1"/>
    <col min="5127" max="5127" width="17.5546875" style="365" customWidth="1"/>
    <col min="5128" max="5129" width="11" style="365" customWidth="1"/>
    <col min="5130" max="5130" width="11.109375" style="365" customWidth="1"/>
    <col min="5131" max="5132" width="13.33203125" style="365" customWidth="1"/>
    <col min="5133" max="5133" width="13.88671875" style="365" customWidth="1"/>
    <col min="5134" max="5137" width="9.109375" style="365" customWidth="1"/>
    <col min="5138" max="5376" width="8.88671875" style="365"/>
    <col min="5377" max="5377" width="46.109375" style="365" customWidth="1"/>
    <col min="5378" max="5378" width="11.6640625" style="365" customWidth="1"/>
    <col min="5379" max="5379" width="15.6640625" style="365" customWidth="1"/>
    <col min="5380" max="5380" width="17.44140625" style="365" customWidth="1"/>
    <col min="5381" max="5381" width="18.88671875" style="365" customWidth="1"/>
    <col min="5382" max="5382" width="14.6640625" style="365" customWidth="1"/>
    <col min="5383" max="5383" width="17.5546875" style="365" customWidth="1"/>
    <col min="5384" max="5385" width="11" style="365" customWidth="1"/>
    <col min="5386" max="5386" width="11.109375" style="365" customWidth="1"/>
    <col min="5387" max="5388" width="13.33203125" style="365" customWidth="1"/>
    <col min="5389" max="5389" width="13.88671875" style="365" customWidth="1"/>
    <col min="5390" max="5393" width="9.109375" style="365" customWidth="1"/>
    <col min="5394" max="5632" width="8.88671875" style="365"/>
    <col min="5633" max="5633" width="46.109375" style="365" customWidth="1"/>
    <col min="5634" max="5634" width="11.6640625" style="365" customWidth="1"/>
    <col min="5635" max="5635" width="15.6640625" style="365" customWidth="1"/>
    <col min="5636" max="5636" width="17.44140625" style="365" customWidth="1"/>
    <col min="5637" max="5637" width="18.88671875" style="365" customWidth="1"/>
    <col min="5638" max="5638" width="14.6640625" style="365" customWidth="1"/>
    <col min="5639" max="5639" width="17.5546875" style="365" customWidth="1"/>
    <col min="5640" max="5641" width="11" style="365" customWidth="1"/>
    <col min="5642" max="5642" width="11.109375" style="365" customWidth="1"/>
    <col min="5643" max="5644" width="13.33203125" style="365" customWidth="1"/>
    <col min="5645" max="5645" width="13.88671875" style="365" customWidth="1"/>
    <col min="5646" max="5649" width="9.109375" style="365" customWidth="1"/>
    <col min="5650" max="5888" width="8.88671875" style="365"/>
    <col min="5889" max="5889" width="46.109375" style="365" customWidth="1"/>
    <col min="5890" max="5890" width="11.6640625" style="365" customWidth="1"/>
    <col min="5891" max="5891" width="15.6640625" style="365" customWidth="1"/>
    <col min="5892" max="5892" width="17.44140625" style="365" customWidth="1"/>
    <col min="5893" max="5893" width="18.88671875" style="365" customWidth="1"/>
    <col min="5894" max="5894" width="14.6640625" style="365" customWidth="1"/>
    <col min="5895" max="5895" width="17.5546875" style="365" customWidth="1"/>
    <col min="5896" max="5897" width="11" style="365" customWidth="1"/>
    <col min="5898" max="5898" width="11.109375" style="365" customWidth="1"/>
    <col min="5899" max="5900" width="13.33203125" style="365" customWidth="1"/>
    <col min="5901" max="5901" width="13.88671875" style="365" customWidth="1"/>
    <col min="5902" max="5905" width="9.109375" style="365" customWidth="1"/>
    <col min="5906" max="6144" width="8.88671875" style="365"/>
    <col min="6145" max="6145" width="46.109375" style="365" customWidth="1"/>
    <col min="6146" max="6146" width="11.6640625" style="365" customWidth="1"/>
    <col min="6147" max="6147" width="15.6640625" style="365" customWidth="1"/>
    <col min="6148" max="6148" width="17.44140625" style="365" customWidth="1"/>
    <col min="6149" max="6149" width="18.88671875" style="365" customWidth="1"/>
    <col min="6150" max="6150" width="14.6640625" style="365" customWidth="1"/>
    <col min="6151" max="6151" width="17.5546875" style="365" customWidth="1"/>
    <col min="6152" max="6153" width="11" style="365" customWidth="1"/>
    <col min="6154" max="6154" width="11.109375" style="365" customWidth="1"/>
    <col min="6155" max="6156" width="13.33203125" style="365" customWidth="1"/>
    <col min="6157" max="6157" width="13.88671875" style="365" customWidth="1"/>
    <col min="6158" max="6161" width="9.109375" style="365" customWidth="1"/>
    <col min="6162" max="6400" width="8.88671875" style="365"/>
    <col min="6401" max="6401" width="46.109375" style="365" customWidth="1"/>
    <col min="6402" max="6402" width="11.6640625" style="365" customWidth="1"/>
    <col min="6403" max="6403" width="15.6640625" style="365" customWidth="1"/>
    <col min="6404" max="6404" width="17.44140625" style="365" customWidth="1"/>
    <col min="6405" max="6405" width="18.88671875" style="365" customWidth="1"/>
    <col min="6406" max="6406" width="14.6640625" style="365" customWidth="1"/>
    <col min="6407" max="6407" width="17.5546875" style="365" customWidth="1"/>
    <col min="6408" max="6409" width="11" style="365" customWidth="1"/>
    <col min="6410" max="6410" width="11.109375" style="365" customWidth="1"/>
    <col min="6411" max="6412" width="13.33203125" style="365" customWidth="1"/>
    <col min="6413" max="6413" width="13.88671875" style="365" customWidth="1"/>
    <col min="6414" max="6417" width="9.109375" style="365" customWidth="1"/>
    <col min="6418" max="6656" width="8.88671875" style="365"/>
    <col min="6657" max="6657" width="46.109375" style="365" customWidth="1"/>
    <col min="6658" max="6658" width="11.6640625" style="365" customWidth="1"/>
    <col min="6659" max="6659" width="15.6640625" style="365" customWidth="1"/>
    <col min="6660" max="6660" width="17.44140625" style="365" customWidth="1"/>
    <col min="6661" max="6661" width="18.88671875" style="365" customWidth="1"/>
    <col min="6662" max="6662" width="14.6640625" style="365" customWidth="1"/>
    <col min="6663" max="6663" width="17.5546875" style="365" customWidth="1"/>
    <col min="6664" max="6665" width="11" style="365" customWidth="1"/>
    <col min="6666" max="6666" width="11.109375" style="365" customWidth="1"/>
    <col min="6667" max="6668" width="13.33203125" style="365" customWidth="1"/>
    <col min="6669" max="6669" width="13.88671875" style="365" customWidth="1"/>
    <col min="6670" max="6673" width="9.109375" style="365" customWidth="1"/>
    <col min="6674" max="6912" width="8.88671875" style="365"/>
    <col min="6913" max="6913" width="46.109375" style="365" customWidth="1"/>
    <col min="6914" max="6914" width="11.6640625" style="365" customWidth="1"/>
    <col min="6915" max="6915" width="15.6640625" style="365" customWidth="1"/>
    <col min="6916" max="6916" width="17.44140625" style="365" customWidth="1"/>
    <col min="6917" max="6917" width="18.88671875" style="365" customWidth="1"/>
    <col min="6918" max="6918" width="14.6640625" style="365" customWidth="1"/>
    <col min="6919" max="6919" width="17.5546875" style="365" customWidth="1"/>
    <col min="6920" max="6921" width="11" style="365" customWidth="1"/>
    <col min="6922" max="6922" width="11.109375" style="365" customWidth="1"/>
    <col min="6923" max="6924" width="13.33203125" style="365" customWidth="1"/>
    <col min="6925" max="6925" width="13.88671875" style="365" customWidth="1"/>
    <col min="6926" max="6929" width="9.109375" style="365" customWidth="1"/>
    <col min="6930" max="7168" width="8.88671875" style="365"/>
    <col min="7169" max="7169" width="46.109375" style="365" customWidth="1"/>
    <col min="7170" max="7170" width="11.6640625" style="365" customWidth="1"/>
    <col min="7171" max="7171" width="15.6640625" style="365" customWidth="1"/>
    <col min="7172" max="7172" width="17.44140625" style="365" customWidth="1"/>
    <col min="7173" max="7173" width="18.88671875" style="365" customWidth="1"/>
    <col min="7174" max="7174" width="14.6640625" style="365" customWidth="1"/>
    <col min="7175" max="7175" width="17.5546875" style="365" customWidth="1"/>
    <col min="7176" max="7177" width="11" style="365" customWidth="1"/>
    <col min="7178" max="7178" width="11.109375" style="365" customWidth="1"/>
    <col min="7179" max="7180" width="13.33203125" style="365" customWidth="1"/>
    <col min="7181" max="7181" width="13.88671875" style="365" customWidth="1"/>
    <col min="7182" max="7185" width="9.109375" style="365" customWidth="1"/>
    <col min="7186" max="7424" width="8.88671875" style="365"/>
    <col min="7425" max="7425" width="46.109375" style="365" customWidth="1"/>
    <col min="7426" max="7426" width="11.6640625" style="365" customWidth="1"/>
    <col min="7427" max="7427" width="15.6640625" style="365" customWidth="1"/>
    <col min="7428" max="7428" width="17.44140625" style="365" customWidth="1"/>
    <col min="7429" max="7429" width="18.88671875" style="365" customWidth="1"/>
    <col min="7430" max="7430" width="14.6640625" style="365" customWidth="1"/>
    <col min="7431" max="7431" width="17.5546875" style="365" customWidth="1"/>
    <col min="7432" max="7433" width="11" style="365" customWidth="1"/>
    <col min="7434" max="7434" width="11.109375" style="365" customWidth="1"/>
    <col min="7435" max="7436" width="13.33203125" style="365" customWidth="1"/>
    <col min="7437" max="7437" width="13.88671875" style="365" customWidth="1"/>
    <col min="7438" max="7441" width="9.109375" style="365" customWidth="1"/>
    <col min="7442" max="7680" width="8.88671875" style="365"/>
    <col min="7681" max="7681" width="46.109375" style="365" customWidth="1"/>
    <col min="7682" max="7682" width="11.6640625" style="365" customWidth="1"/>
    <col min="7683" max="7683" width="15.6640625" style="365" customWidth="1"/>
    <col min="7684" max="7684" width="17.44140625" style="365" customWidth="1"/>
    <col min="7685" max="7685" width="18.88671875" style="365" customWidth="1"/>
    <col min="7686" max="7686" width="14.6640625" style="365" customWidth="1"/>
    <col min="7687" max="7687" width="17.5546875" style="365" customWidth="1"/>
    <col min="7688" max="7689" width="11" style="365" customWidth="1"/>
    <col min="7690" max="7690" width="11.109375" style="365" customWidth="1"/>
    <col min="7691" max="7692" width="13.33203125" style="365" customWidth="1"/>
    <col min="7693" max="7693" width="13.88671875" style="365" customWidth="1"/>
    <col min="7694" max="7697" width="9.109375" style="365" customWidth="1"/>
    <col min="7698" max="7936" width="8.88671875" style="365"/>
    <col min="7937" max="7937" width="46.109375" style="365" customWidth="1"/>
    <col min="7938" max="7938" width="11.6640625" style="365" customWidth="1"/>
    <col min="7939" max="7939" width="15.6640625" style="365" customWidth="1"/>
    <col min="7940" max="7940" width="17.44140625" style="365" customWidth="1"/>
    <col min="7941" max="7941" width="18.88671875" style="365" customWidth="1"/>
    <col min="7942" max="7942" width="14.6640625" style="365" customWidth="1"/>
    <col min="7943" max="7943" width="17.5546875" style="365" customWidth="1"/>
    <col min="7944" max="7945" width="11" style="365" customWidth="1"/>
    <col min="7946" max="7946" width="11.109375" style="365" customWidth="1"/>
    <col min="7947" max="7948" width="13.33203125" style="365" customWidth="1"/>
    <col min="7949" max="7949" width="13.88671875" style="365" customWidth="1"/>
    <col min="7950" max="7953" width="9.109375" style="365" customWidth="1"/>
    <col min="7954" max="8192" width="8.88671875" style="365"/>
    <col min="8193" max="8193" width="46.109375" style="365" customWidth="1"/>
    <col min="8194" max="8194" width="11.6640625" style="365" customWidth="1"/>
    <col min="8195" max="8195" width="15.6640625" style="365" customWidth="1"/>
    <col min="8196" max="8196" width="17.44140625" style="365" customWidth="1"/>
    <col min="8197" max="8197" width="18.88671875" style="365" customWidth="1"/>
    <col min="8198" max="8198" width="14.6640625" style="365" customWidth="1"/>
    <col min="8199" max="8199" width="17.5546875" style="365" customWidth="1"/>
    <col min="8200" max="8201" width="11" style="365" customWidth="1"/>
    <col min="8202" max="8202" width="11.109375" style="365" customWidth="1"/>
    <col min="8203" max="8204" width="13.33203125" style="365" customWidth="1"/>
    <col min="8205" max="8205" width="13.88671875" style="365" customWidth="1"/>
    <col min="8206" max="8209" width="9.109375" style="365" customWidth="1"/>
    <col min="8210" max="8448" width="8.88671875" style="365"/>
    <col min="8449" max="8449" width="46.109375" style="365" customWidth="1"/>
    <col min="8450" max="8450" width="11.6640625" style="365" customWidth="1"/>
    <col min="8451" max="8451" width="15.6640625" style="365" customWidth="1"/>
    <col min="8452" max="8452" width="17.44140625" style="365" customWidth="1"/>
    <col min="8453" max="8453" width="18.88671875" style="365" customWidth="1"/>
    <col min="8454" max="8454" width="14.6640625" style="365" customWidth="1"/>
    <col min="8455" max="8455" width="17.5546875" style="365" customWidth="1"/>
    <col min="8456" max="8457" width="11" style="365" customWidth="1"/>
    <col min="8458" max="8458" width="11.109375" style="365" customWidth="1"/>
    <col min="8459" max="8460" width="13.33203125" style="365" customWidth="1"/>
    <col min="8461" max="8461" width="13.88671875" style="365" customWidth="1"/>
    <col min="8462" max="8465" width="9.109375" style="365" customWidth="1"/>
    <col min="8466" max="8704" width="8.88671875" style="365"/>
    <col min="8705" max="8705" width="46.109375" style="365" customWidth="1"/>
    <col min="8706" max="8706" width="11.6640625" style="365" customWidth="1"/>
    <col min="8707" max="8707" width="15.6640625" style="365" customWidth="1"/>
    <col min="8708" max="8708" width="17.44140625" style="365" customWidth="1"/>
    <col min="8709" max="8709" width="18.88671875" style="365" customWidth="1"/>
    <col min="8710" max="8710" width="14.6640625" style="365" customWidth="1"/>
    <col min="8711" max="8711" width="17.5546875" style="365" customWidth="1"/>
    <col min="8712" max="8713" width="11" style="365" customWidth="1"/>
    <col min="8714" max="8714" width="11.109375" style="365" customWidth="1"/>
    <col min="8715" max="8716" width="13.33203125" style="365" customWidth="1"/>
    <col min="8717" max="8717" width="13.88671875" style="365" customWidth="1"/>
    <col min="8718" max="8721" width="9.109375" style="365" customWidth="1"/>
    <col min="8722" max="8960" width="8.88671875" style="365"/>
    <col min="8961" max="8961" width="46.109375" style="365" customWidth="1"/>
    <col min="8962" max="8962" width="11.6640625" style="365" customWidth="1"/>
    <col min="8963" max="8963" width="15.6640625" style="365" customWidth="1"/>
    <col min="8964" max="8964" width="17.44140625" style="365" customWidth="1"/>
    <col min="8965" max="8965" width="18.88671875" style="365" customWidth="1"/>
    <col min="8966" max="8966" width="14.6640625" style="365" customWidth="1"/>
    <col min="8967" max="8967" width="17.5546875" style="365" customWidth="1"/>
    <col min="8968" max="8969" width="11" style="365" customWidth="1"/>
    <col min="8970" max="8970" width="11.109375" style="365" customWidth="1"/>
    <col min="8971" max="8972" width="13.33203125" style="365" customWidth="1"/>
    <col min="8973" max="8973" width="13.88671875" style="365" customWidth="1"/>
    <col min="8974" max="8977" width="9.109375" style="365" customWidth="1"/>
    <col min="8978" max="9216" width="8.88671875" style="365"/>
    <col min="9217" max="9217" width="46.109375" style="365" customWidth="1"/>
    <col min="9218" max="9218" width="11.6640625" style="365" customWidth="1"/>
    <col min="9219" max="9219" width="15.6640625" style="365" customWidth="1"/>
    <col min="9220" max="9220" width="17.44140625" style="365" customWidth="1"/>
    <col min="9221" max="9221" width="18.88671875" style="365" customWidth="1"/>
    <col min="9222" max="9222" width="14.6640625" style="365" customWidth="1"/>
    <col min="9223" max="9223" width="17.5546875" style="365" customWidth="1"/>
    <col min="9224" max="9225" width="11" style="365" customWidth="1"/>
    <col min="9226" max="9226" width="11.109375" style="365" customWidth="1"/>
    <col min="9227" max="9228" width="13.33203125" style="365" customWidth="1"/>
    <col min="9229" max="9229" width="13.88671875" style="365" customWidth="1"/>
    <col min="9230" max="9233" width="9.109375" style="365" customWidth="1"/>
    <col min="9234" max="9472" width="8.88671875" style="365"/>
    <col min="9473" max="9473" width="46.109375" style="365" customWidth="1"/>
    <col min="9474" max="9474" width="11.6640625" style="365" customWidth="1"/>
    <col min="9475" max="9475" width="15.6640625" style="365" customWidth="1"/>
    <col min="9476" max="9476" width="17.44140625" style="365" customWidth="1"/>
    <col min="9477" max="9477" width="18.88671875" style="365" customWidth="1"/>
    <col min="9478" max="9478" width="14.6640625" style="365" customWidth="1"/>
    <col min="9479" max="9479" width="17.5546875" style="365" customWidth="1"/>
    <col min="9480" max="9481" width="11" style="365" customWidth="1"/>
    <col min="9482" max="9482" width="11.109375" style="365" customWidth="1"/>
    <col min="9483" max="9484" width="13.33203125" style="365" customWidth="1"/>
    <col min="9485" max="9485" width="13.88671875" style="365" customWidth="1"/>
    <col min="9486" max="9489" width="9.109375" style="365" customWidth="1"/>
    <col min="9490" max="9728" width="8.88671875" style="365"/>
    <col min="9729" max="9729" width="46.109375" style="365" customWidth="1"/>
    <col min="9730" max="9730" width="11.6640625" style="365" customWidth="1"/>
    <col min="9731" max="9731" width="15.6640625" style="365" customWidth="1"/>
    <col min="9732" max="9732" width="17.44140625" style="365" customWidth="1"/>
    <col min="9733" max="9733" width="18.88671875" style="365" customWidth="1"/>
    <col min="9734" max="9734" width="14.6640625" style="365" customWidth="1"/>
    <col min="9735" max="9735" width="17.5546875" style="365" customWidth="1"/>
    <col min="9736" max="9737" width="11" style="365" customWidth="1"/>
    <col min="9738" max="9738" width="11.109375" style="365" customWidth="1"/>
    <col min="9739" max="9740" width="13.33203125" style="365" customWidth="1"/>
    <col min="9741" max="9741" width="13.88671875" style="365" customWidth="1"/>
    <col min="9742" max="9745" width="9.109375" style="365" customWidth="1"/>
    <col min="9746" max="9984" width="8.88671875" style="365"/>
    <col min="9985" max="9985" width="46.109375" style="365" customWidth="1"/>
    <col min="9986" max="9986" width="11.6640625" style="365" customWidth="1"/>
    <col min="9987" max="9987" width="15.6640625" style="365" customWidth="1"/>
    <col min="9988" max="9988" width="17.44140625" style="365" customWidth="1"/>
    <col min="9989" max="9989" width="18.88671875" style="365" customWidth="1"/>
    <col min="9990" max="9990" width="14.6640625" style="365" customWidth="1"/>
    <col min="9991" max="9991" width="17.5546875" style="365" customWidth="1"/>
    <col min="9992" max="9993" width="11" style="365" customWidth="1"/>
    <col min="9994" max="9994" width="11.109375" style="365" customWidth="1"/>
    <col min="9995" max="9996" width="13.33203125" style="365" customWidth="1"/>
    <col min="9997" max="9997" width="13.88671875" style="365" customWidth="1"/>
    <col min="9998" max="10001" width="9.109375" style="365" customWidth="1"/>
    <col min="10002" max="10240" width="8.88671875" style="365"/>
    <col min="10241" max="10241" width="46.109375" style="365" customWidth="1"/>
    <col min="10242" max="10242" width="11.6640625" style="365" customWidth="1"/>
    <col min="10243" max="10243" width="15.6640625" style="365" customWidth="1"/>
    <col min="10244" max="10244" width="17.44140625" style="365" customWidth="1"/>
    <col min="10245" max="10245" width="18.88671875" style="365" customWidth="1"/>
    <col min="10246" max="10246" width="14.6640625" style="365" customWidth="1"/>
    <col min="10247" max="10247" width="17.5546875" style="365" customWidth="1"/>
    <col min="10248" max="10249" width="11" style="365" customWidth="1"/>
    <col min="10250" max="10250" width="11.109375" style="365" customWidth="1"/>
    <col min="10251" max="10252" width="13.33203125" style="365" customWidth="1"/>
    <col min="10253" max="10253" width="13.88671875" style="365" customWidth="1"/>
    <col min="10254" max="10257" width="9.109375" style="365" customWidth="1"/>
    <col min="10258" max="10496" width="8.88671875" style="365"/>
    <col min="10497" max="10497" width="46.109375" style="365" customWidth="1"/>
    <col min="10498" max="10498" width="11.6640625" style="365" customWidth="1"/>
    <col min="10499" max="10499" width="15.6640625" style="365" customWidth="1"/>
    <col min="10500" max="10500" width="17.44140625" style="365" customWidth="1"/>
    <col min="10501" max="10501" width="18.88671875" style="365" customWidth="1"/>
    <col min="10502" max="10502" width="14.6640625" style="365" customWidth="1"/>
    <col min="10503" max="10503" width="17.5546875" style="365" customWidth="1"/>
    <col min="10504" max="10505" width="11" style="365" customWidth="1"/>
    <col min="10506" max="10506" width="11.109375" style="365" customWidth="1"/>
    <col min="10507" max="10508" width="13.33203125" style="365" customWidth="1"/>
    <col min="10509" max="10509" width="13.88671875" style="365" customWidth="1"/>
    <col min="10510" max="10513" width="9.109375" style="365" customWidth="1"/>
    <col min="10514" max="10752" width="8.88671875" style="365"/>
    <col min="10753" max="10753" width="46.109375" style="365" customWidth="1"/>
    <col min="10754" max="10754" width="11.6640625" style="365" customWidth="1"/>
    <col min="10755" max="10755" width="15.6640625" style="365" customWidth="1"/>
    <col min="10756" max="10756" width="17.44140625" style="365" customWidth="1"/>
    <col min="10757" max="10757" width="18.88671875" style="365" customWidth="1"/>
    <col min="10758" max="10758" width="14.6640625" style="365" customWidth="1"/>
    <col min="10759" max="10759" width="17.5546875" style="365" customWidth="1"/>
    <col min="10760" max="10761" width="11" style="365" customWidth="1"/>
    <col min="10762" max="10762" width="11.109375" style="365" customWidth="1"/>
    <col min="10763" max="10764" width="13.33203125" style="365" customWidth="1"/>
    <col min="10765" max="10765" width="13.88671875" style="365" customWidth="1"/>
    <col min="10766" max="10769" width="9.109375" style="365" customWidth="1"/>
    <col min="10770" max="11008" width="8.88671875" style="365"/>
    <col min="11009" max="11009" width="46.109375" style="365" customWidth="1"/>
    <col min="11010" max="11010" width="11.6640625" style="365" customWidth="1"/>
    <col min="11011" max="11011" width="15.6640625" style="365" customWidth="1"/>
    <col min="11012" max="11012" width="17.44140625" style="365" customWidth="1"/>
    <col min="11013" max="11013" width="18.88671875" style="365" customWidth="1"/>
    <col min="11014" max="11014" width="14.6640625" style="365" customWidth="1"/>
    <col min="11015" max="11015" width="17.5546875" style="365" customWidth="1"/>
    <col min="11016" max="11017" width="11" style="365" customWidth="1"/>
    <col min="11018" max="11018" width="11.109375" style="365" customWidth="1"/>
    <col min="11019" max="11020" width="13.33203125" style="365" customWidth="1"/>
    <col min="11021" max="11021" width="13.88671875" style="365" customWidth="1"/>
    <col min="11022" max="11025" width="9.109375" style="365" customWidth="1"/>
    <col min="11026" max="11264" width="8.88671875" style="365"/>
    <col min="11265" max="11265" width="46.109375" style="365" customWidth="1"/>
    <col min="11266" max="11266" width="11.6640625" style="365" customWidth="1"/>
    <col min="11267" max="11267" width="15.6640625" style="365" customWidth="1"/>
    <col min="11268" max="11268" width="17.44140625" style="365" customWidth="1"/>
    <col min="11269" max="11269" width="18.88671875" style="365" customWidth="1"/>
    <col min="11270" max="11270" width="14.6640625" style="365" customWidth="1"/>
    <col min="11271" max="11271" width="17.5546875" style="365" customWidth="1"/>
    <col min="11272" max="11273" width="11" style="365" customWidth="1"/>
    <col min="11274" max="11274" width="11.109375" style="365" customWidth="1"/>
    <col min="11275" max="11276" width="13.33203125" style="365" customWidth="1"/>
    <col min="11277" max="11277" width="13.88671875" style="365" customWidth="1"/>
    <col min="11278" max="11281" width="9.109375" style="365" customWidth="1"/>
    <col min="11282" max="11520" width="8.88671875" style="365"/>
    <col min="11521" max="11521" width="46.109375" style="365" customWidth="1"/>
    <col min="11522" max="11522" width="11.6640625" style="365" customWidth="1"/>
    <col min="11523" max="11523" width="15.6640625" style="365" customWidth="1"/>
    <col min="11524" max="11524" width="17.44140625" style="365" customWidth="1"/>
    <col min="11525" max="11525" width="18.88671875" style="365" customWidth="1"/>
    <col min="11526" max="11526" width="14.6640625" style="365" customWidth="1"/>
    <col min="11527" max="11527" width="17.5546875" style="365" customWidth="1"/>
    <col min="11528" max="11529" width="11" style="365" customWidth="1"/>
    <col min="11530" max="11530" width="11.109375" style="365" customWidth="1"/>
    <col min="11531" max="11532" width="13.33203125" style="365" customWidth="1"/>
    <col min="11533" max="11533" width="13.88671875" style="365" customWidth="1"/>
    <col min="11534" max="11537" width="9.109375" style="365" customWidth="1"/>
    <col min="11538" max="11776" width="8.88671875" style="365"/>
    <col min="11777" max="11777" width="46.109375" style="365" customWidth="1"/>
    <col min="11778" max="11778" width="11.6640625" style="365" customWidth="1"/>
    <col min="11779" max="11779" width="15.6640625" style="365" customWidth="1"/>
    <col min="11780" max="11780" width="17.44140625" style="365" customWidth="1"/>
    <col min="11781" max="11781" width="18.88671875" style="365" customWidth="1"/>
    <col min="11782" max="11782" width="14.6640625" style="365" customWidth="1"/>
    <col min="11783" max="11783" width="17.5546875" style="365" customWidth="1"/>
    <col min="11784" max="11785" width="11" style="365" customWidth="1"/>
    <col min="11786" max="11786" width="11.109375" style="365" customWidth="1"/>
    <col min="11787" max="11788" width="13.33203125" style="365" customWidth="1"/>
    <col min="11789" max="11789" width="13.88671875" style="365" customWidth="1"/>
    <col min="11790" max="11793" width="9.109375" style="365" customWidth="1"/>
    <col min="11794" max="12032" width="8.88671875" style="365"/>
    <col min="12033" max="12033" width="46.109375" style="365" customWidth="1"/>
    <col min="12034" max="12034" width="11.6640625" style="365" customWidth="1"/>
    <col min="12035" max="12035" width="15.6640625" style="365" customWidth="1"/>
    <col min="12036" max="12036" width="17.44140625" style="365" customWidth="1"/>
    <col min="12037" max="12037" width="18.88671875" style="365" customWidth="1"/>
    <col min="12038" max="12038" width="14.6640625" style="365" customWidth="1"/>
    <col min="12039" max="12039" width="17.5546875" style="365" customWidth="1"/>
    <col min="12040" max="12041" width="11" style="365" customWidth="1"/>
    <col min="12042" max="12042" width="11.109375" style="365" customWidth="1"/>
    <col min="12043" max="12044" width="13.33203125" style="365" customWidth="1"/>
    <col min="12045" max="12045" width="13.88671875" style="365" customWidth="1"/>
    <col min="12046" max="12049" width="9.109375" style="365" customWidth="1"/>
    <col min="12050" max="12288" width="8.88671875" style="365"/>
    <col min="12289" max="12289" width="46.109375" style="365" customWidth="1"/>
    <col min="12290" max="12290" width="11.6640625" style="365" customWidth="1"/>
    <col min="12291" max="12291" width="15.6640625" style="365" customWidth="1"/>
    <col min="12292" max="12292" width="17.44140625" style="365" customWidth="1"/>
    <col min="12293" max="12293" width="18.88671875" style="365" customWidth="1"/>
    <col min="12294" max="12294" width="14.6640625" style="365" customWidth="1"/>
    <col min="12295" max="12295" width="17.5546875" style="365" customWidth="1"/>
    <col min="12296" max="12297" width="11" style="365" customWidth="1"/>
    <col min="12298" max="12298" width="11.109375" style="365" customWidth="1"/>
    <col min="12299" max="12300" width="13.33203125" style="365" customWidth="1"/>
    <col min="12301" max="12301" width="13.88671875" style="365" customWidth="1"/>
    <col min="12302" max="12305" width="9.109375" style="365" customWidth="1"/>
    <col min="12306" max="12544" width="8.88671875" style="365"/>
    <col min="12545" max="12545" width="46.109375" style="365" customWidth="1"/>
    <col min="12546" max="12546" width="11.6640625" style="365" customWidth="1"/>
    <col min="12547" max="12547" width="15.6640625" style="365" customWidth="1"/>
    <col min="12548" max="12548" width="17.44140625" style="365" customWidth="1"/>
    <col min="12549" max="12549" width="18.88671875" style="365" customWidth="1"/>
    <col min="12550" max="12550" width="14.6640625" style="365" customWidth="1"/>
    <col min="12551" max="12551" width="17.5546875" style="365" customWidth="1"/>
    <col min="12552" max="12553" width="11" style="365" customWidth="1"/>
    <col min="12554" max="12554" width="11.109375" style="365" customWidth="1"/>
    <col min="12555" max="12556" width="13.33203125" style="365" customWidth="1"/>
    <col min="12557" max="12557" width="13.88671875" style="365" customWidth="1"/>
    <col min="12558" max="12561" width="9.109375" style="365" customWidth="1"/>
    <col min="12562" max="12800" width="8.88671875" style="365"/>
    <col min="12801" max="12801" width="46.109375" style="365" customWidth="1"/>
    <col min="12802" max="12802" width="11.6640625" style="365" customWidth="1"/>
    <col min="12803" max="12803" width="15.6640625" style="365" customWidth="1"/>
    <col min="12804" max="12804" width="17.44140625" style="365" customWidth="1"/>
    <col min="12805" max="12805" width="18.88671875" style="365" customWidth="1"/>
    <col min="12806" max="12806" width="14.6640625" style="365" customWidth="1"/>
    <col min="12807" max="12807" width="17.5546875" style="365" customWidth="1"/>
    <col min="12808" max="12809" width="11" style="365" customWidth="1"/>
    <col min="12810" max="12810" width="11.109375" style="365" customWidth="1"/>
    <col min="12811" max="12812" width="13.33203125" style="365" customWidth="1"/>
    <col min="12813" max="12813" width="13.88671875" style="365" customWidth="1"/>
    <col min="12814" max="12817" width="9.109375" style="365" customWidth="1"/>
    <col min="12818" max="13056" width="8.88671875" style="365"/>
    <col min="13057" max="13057" width="46.109375" style="365" customWidth="1"/>
    <col min="13058" max="13058" width="11.6640625" style="365" customWidth="1"/>
    <col min="13059" max="13059" width="15.6640625" style="365" customWidth="1"/>
    <col min="13060" max="13060" width="17.44140625" style="365" customWidth="1"/>
    <col min="13061" max="13061" width="18.88671875" style="365" customWidth="1"/>
    <col min="13062" max="13062" width="14.6640625" style="365" customWidth="1"/>
    <col min="13063" max="13063" width="17.5546875" style="365" customWidth="1"/>
    <col min="13064" max="13065" width="11" style="365" customWidth="1"/>
    <col min="13066" max="13066" width="11.109375" style="365" customWidth="1"/>
    <col min="13067" max="13068" width="13.33203125" style="365" customWidth="1"/>
    <col min="13069" max="13069" width="13.88671875" style="365" customWidth="1"/>
    <col min="13070" max="13073" width="9.109375" style="365" customWidth="1"/>
    <col min="13074" max="13312" width="8.88671875" style="365"/>
    <col min="13313" max="13313" width="46.109375" style="365" customWidth="1"/>
    <col min="13314" max="13314" width="11.6640625" style="365" customWidth="1"/>
    <col min="13315" max="13315" width="15.6640625" style="365" customWidth="1"/>
    <col min="13316" max="13316" width="17.44140625" style="365" customWidth="1"/>
    <col min="13317" max="13317" width="18.88671875" style="365" customWidth="1"/>
    <col min="13318" max="13318" width="14.6640625" style="365" customWidth="1"/>
    <col min="13319" max="13319" width="17.5546875" style="365" customWidth="1"/>
    <col min="13320" max="13321" width="11" style="365" customWidth="1"/>
    <col min="13322" max="13322" width="11.109375" style="365" customWidth="1"/>
    <col min="13323" max="13324" width="13.33203125" style="365" customWidth="1"/>
    <col min="13325" max="13325" width="13.88671875" style="365" customWidth="1"/>
    <col min="13326" max="13329" width="9.109375" style="365" customWidth="1"/>
    <col min="13330" max="13568" width="8.88671875" style="365"/>
    <col min="13569" max="13569" width="46.109375" style="365" customWidth="1"/>
    <col min="13570" max="13570" width="11.6640625" style="365" customWidth="1"/>
    <col min="13571" max="13571" width="15.6640625" style="365" customWidth="1"/>
    <col min="13572" max="13572" width="17.44140625" style="365" customWidth="1"/>
    <col min="13573" max="13573" width="18.88671875" style="365" customWidth="1"/>
    <col min="13574" max="13574" width="14.6640625" style="365" customWidth="1"/>
    <col min="13575" max="13575" width="17.5546875" style="365" customWidth="1"/>
    <col min="13576" max="13577" width="11" style="365" customWidth="1"/>
    <col min="13578" max="13578" width="11.109375" style="365" customWidth="1"/>
    <col min="13579" max="13580" width="13.33203125" style="365" customWidth="1"/>
    <col min="13581" max="13581" width="13.88671875" style="365" customWidth="1"/>
    <col min="13582" max="13585" width="9.109375" style="365" customWidth="1"/>
    <col min="13586" max="13824" width="8.88671875" style="365"/>
    <col min="13825" max="13825" width="46.109375" style="365" customWidth="1"/>
    <col min="13826" max="13826" width="11.6640625" style="365" customWidth="1"/>
    <col min="13827" max="13827" width="15.6640625" style="365" customWidth="1"/>
    <col min="13828" max="13828" width="17.44140625" style="365" customWidth="1"/>
    <col min="13829" max="13829" width="18.88671875" style="365" customWidth="1"/>
    <col min="13830" max="13830" width="14.6640625" style="365" customWidth="1"/>
    <col min="13831" max="13831" width="17.5546875" style="365" customWidth="1"/>
    <col min="13832" max="13833" width="11" style="365" customWidth="1"/>
    <col min="13834" max="13834" width="11.109375" style="365" customWidth="1"/>
    <col min="13835" max="13836" width="13.33203125" style="365" customWidth="1"/>
    <col min="13837" max="13837" width="13.88671875" style="365" customWidth="1"/>
    <col min="13838" max="13841" width="9.109375" style="365" customWidth="1"/>
    <col min="13842" max="14080" width="8.88671875" style="365"/>
    <col min="14081" max="14081" width="46.109375" style="365" customWidth="1"/>
    <col min="14082" max="14082" width="11.6640625" style="365" customWidth="1"/>
    <col min="14083" max="14083" width="15.6640625" style="365" customWidth="1"/>
    <col min="14084" max="14084" width="17.44140625" style="365" customWidth="1"/>
    <col min="14085" max="14085" width="18.88671875" style="365" customWidth="1"/>
    <col min="14086" max="14086" width="14.6640625" style="365" customWidth="1"/>
    <col min="14087" max="14087" width="17.5546875" style="365" customWidth="1"/>
    <col min="14088" max="14089" width="11" style="365" customWidth="1"/>
    <col min="14090" max="14090" width="11.109375" style="365" customWidth="1"/>
    <col min="14091" max="14092" width="13.33203125" style="365" customWidth="1"/>
    <col min="14093" max="14093" width="13.88671875" style="365" customWidth="1"/>
    <col min="14094" max="14097" width="9.109375" style="365" customWidth="1"/>
    <col min="14098" max="14336" width="8.88671875" style="365"/>
    <col min="14337" max="14337" width="46.109375" style="365" customWidth="1"/>
    <col min="14338" max="14338" width="11.6640625" style="365" customWidth="1"/>
    <col min="14339" max="14339" width="15.6640625" style="365" customWidth="1"/>
    <col min="14340" max="14340" width="17.44140625" style="365" customWidth="1"/>
    <col min="14341" max="14341" width="18.88671875" style="365" customWidth="1"/>
    <col min="14342" max="14342" width="14.6640625" style="365" customWidth="1"/>
    <col min="14343" max="14343" width="17.5546875" style="365" customWidth="1"/>
    <col min="14344" max="14345" width="11" style="365" customWidth="1"/>
    <col min="14346" max="14346" width="11.109375" style="365" customWidth="1"/>
    <col min="14347" max="14348" width="13.33203125" style="365" customWidth="1"/>
    <col min="14349" max="14349" width="13.88671875" style="365" customWidth="1"/>
    <col min="14350" max="14353" width="9.109375" style="365" customWidth="1"/>
    <col min="14354" max="14592" width="8.88671875" style="365"/>
    <col min="14593" max="14593" width="46.109375" style="365" customWidth="1"/>
    <col min="14594" max="14594" width="11.6640625" style="365" customWidth="1"/>
    <col min="14595" max="14595" width="15.6640625" style="365" customWidth="1"/>
    <col min="14596" max="14596" width="17.44140625" style="365" customWidth="1"/>
    <col min="14597" max="14597" width="18.88671875" style="365" customWidth="1"/>
    <col min="14598" max="14598" width="14.6640625" style="365" customWidth="1"/>
    <col min="14599" max="14599" width="17.5546875" style="365" customWidth="1"/>
    <col min="14600" max="14601" width="11" style="365" customWidth="1"/>
    <col min="14602" max="14602" width="11.109375" style="365" customWidth="1"/>
    <col min="14603" max="14604" width="13.33203125" style="365" customWidth="1"/>
    <col min="14605" max="14605" width="13.88671875" style="365" customWidth="1"/>
    <col min="14606" max="14609" width="9.109375" style="365" customWidth="1"/>
    <col min="14610" max="14848" width="8.88671875" style="365"/>
    <col min="14849" max="14849" width="46.109375" style="365" customWidth="1"/>
    <col min="14850" max="14850" width="11.6640625" style="365" customWidth="1"/>
    <col min="14851" max="14851" width="15.6640625" style="365" customWidth="1"/>
    <col min="14852" max="14852" width="17.44140625" style="365" customWidth="1"/>
    <col min="14853" max="14853" width="18.88671875" style="365" customWidth="1"/>
    <col min="14854" max="14854" width="14.6640625" style="365" customWidth="1"/>
    <col min="14855" max="14855" width="17.5546875" style="365" customWidth="1"/>
    <col min="14856" max="14857" width="11" style="365" customWidth="1"/>
    <col min="14858" max="14858" width="11.109375" style="365" customWidth="1"/>
    <col min="14859" max="14860" width="13.33203125" style="365" customWidth="1"/>
    <col min="14861" max="14861" width="13.88671875" style="365" customWidth="1"/>
    <col min="14862" max="14865" width="9.109375" style="365" customWidth="1"/>
    <col min="14866" max="15104" width="8.88671875" style="365"/>
    <col min="15105" max="15105" width="46.109375" style="365" customWidth="1"/>
    <col min="15106" max="15106" width="11.6640625" style="365" customWidth="1"/>
    <col min="15107" max="15107" width="15.6640625" style="365" customWidth="1"/>
    <col min="15108" max="15108" width="17.44140625" style="365" customWidth="1"/>
    <col min="15109" max="15109" width="18.88671875" style="365" customWidth="1"/>
    <col min="15110" max="15110" width="14.6640625" style="365" customWidth="1"/>
    <col min="15111" max="15111" width="17.5546875" style="365" customWidth="1"/>
    <col min="15112" max="15113" width="11" style="365" customWidth="1"/>
    <col min="15114" max="15114" width="11.109375" style="365" customWidth="1"/>
    <col min="15115" max="15116" width="13.33203125" style="365" customWidth="1"/>
    <col min="15117" max="15117" width="13.88671875" style="365" customWidth="1"/>
    <col min="15118" max="15121" width="9.109375" style="365" customWidth="1"/>
    <col min="15122" max="15360" width="8.88671875" style="365"/>
    <col min="15361" max="15361" width="46.109375" style="365" customWidth="1"/>
    <col min="15362" max="15362" width="11.6640625" style="365" customWidth="1"/>
    <col min="15363" max="15363" width="15.6640625" style="365" customWidth="1"/>
    <col min="15364" max="15364" width="17.44140625" style="365" customWidth="1"/>
    <col min="15365" max="15365" width="18.88671875" style="365" customWidth="1"/>
    <col min="15366" max="15366" width="14.6640625" style="365" customWidth="1"/>
    <col min="15367" max="15367" width="17.5546875" style="365" customWidth="1"/>
    <col min="15368" max="15369" width="11" style="365" customWidth="1"/>
    <col min="15370" max="15370" width="11.109375" style="365" customWidth="1"/>
    <col min="15371" max="15372" width="13.33203125" style="365" customWidth="1"/>
    <col min="15373" max="15373" width="13.88671875" style="365" customWidth="1"/>
    <col min="15374" max="15377" width="9.109375" style="365" customWidth="1"/>
    <col min="15378" max="15616" width="8.88671875" style="365"/>
    <col min="15617" max="15617" width="46.109375" style="365" customWidth="1"/>
    <col min="15618" max="15618" width="11.6640625" style="365" customWidth="1"/>
    <col min="15619" max="15619" width="15.6640625" style="365" customWidth="1"/>
    <col min="15620" max="15620" width="17.44140625" style="365" customWidth="1"/>
    <col min="15621" max="15621" width="18.88671875" style="365" customWidth="1"/>
    <col min="15622" max="15622" width="14.6640625" style="365" customWidth="1"/>
    <col min="15623" max="15623" width="17.5546875" style="365" customWidth="1"/>
    <col min="15624" max="15625" width="11" style="365" customWidth="1"/>
    <col min="15626" max="15626" width="11.109375" style="365" customWidth="1"/>
    <col min="15627" max="15628" width="13.33203125" style="365" customWidth="1"/>
    <col min="15629" max="15629" width="13.88671875" style="365" customWidth="1"/>
    <col min="15630" max="15633" width="9.109375" style="365" customWidth="1"/>
    <col min="15634" max="15872" width="8.88671875" style="365"/>
    <col min="15873" max="15873" width="46.109375" style="365" customWidth="1"/>
    <col min="15874" max="15874" width="11.6640625" style="365" customWidth="1"/>
    <col min="15875" max="15875" width="15.6640625" style="365" customWidth="1"/>
    <col min="15876" max="15876" width="17.44140625" style="365" customWidth="1"/>
    <col min="15877" max="15877" width="18.88671875" style="365" customWidth="1"/>
    <col min="15878" max="15878" width="14.6640625" style="365" customWidth="1"/>
    <col min="15879" max="15879" width="17.5546875" style="365" customWidth="1"/>
    <col min="15880" max="15881" width="11" style="365" customWidth="1"/>
    <col min="15882" max="15882" width="11.109375" style="365" customWidth="1"/>
    <col min="15883" max="15884" width="13.33203125" style="365" customWidth="1"/>
    <col min="15885" max="15885" width="13.88671875" style="365" customWidth="1"/>
    <col min="15886" max="15889" width="9.109375" style="365" customWidth="1"/>
    <col min="15890" max="16128" width="8.88671875" style="365"/>
    <col min="16129" max="16129" width="46.109375" style="365" customWidth="1"/>
    <col min="16130" max="16130" width="11.6640625" style="365" customWidth="1"/>
    <col min="16131" max="16131" width="15.6640625" style="365" customWidth="1"/>
    <col min="16132" max="16132" width="17.44140625" style="365" customWidth="1"/>
    <col min="16133" max="16133" width="18.88671875" style="365" customWidth="1"/>
    <col min="16134" max="16134" width="14.6640625" style="365" customWidth="1"/>
    <col min="16135" max="16135" width="17.5546875" style="365" customWidth="1"/>
    <col min="16136" max="16137" width="11" style="365" customWidth="1"/>
    <col min="16138" max="16138" width="11.109375" style="365" customWidth="1"/>
    <col min="16139" max="16140" width="13.33203125" style="365" customWidth="1"/>
    <col min="16141" max="16141" width="13.88671875" style="365" customWidth="1"/>
    <col min="16142" max="16145" width="9.109375" style="365" customWidth="1"/>
    <col min="16146" max="16384" width="8.88671875" style="365"/>
  </cols>
  <sheetData>
    <row r="1" spans="1:256" x14ac:dyDescent="0.25">
      <c r="F1" s="570" t="s">
        <v>215</v>
      </c>
      <c r="G1" s="570"/>
      <c r="H1" s="570"/>
    </row>
    <row r="2" spans="1:256" x14ac:dyDescent="0.25">
      <c r="F2" s="570"/>
      <c r="G2" s="570"/>
      <c r="H2" s="570"/>
    </row>
    <row r="3" spans="1:256" x14ac:dyDescent="0.25">
      <c r="F3" s="570"/>
      <c r="G3" s="570"/>
      <c r="H3" s="570"/>
    </row>
    <row r="4" spans="1:256" ht="18" x14ac:dyDescent="0.25">
      <c r="A4" s="60"/>
      <c r="F4" s="570"/>
      <c r="G4" s="570"/>
      <c r="H4" s="570"/>
    </row>
    <row r="5" spans="1:256" x14ac:dyDescent="0.25">
      <c r="F5" s="570"/>
      <c r="G5" s="570"/>
      <c r="H5" s="570"/>
    </row>
    <row r="6" spans="1:256" x14ac:dyDescent="0.25">
      <c r="F6" s="570"/>
      <c r="G6" s="570"/>
      <c r="H6" s="570"/>
    </row>
    <row r="7" spans="1:256" ht="18" hidden="1" x14ac:dyDescent="0.35">
      <c r="A7" s="67"/>
      <c r="B7" s="67"/>
      <c r="C7" s="67"/>
      <c r="D7" s="62"/>
      <c r="E7" s="62"/>
      <c r="F7" s="62"/>
      <c r="G7" s="62"/>
      <c r="H7" s="62"/>
      <c r="I7" s="62"/>
      <c r="J7" s="62"/>
      <c r="K7" s="62"/>
      <c r="L7" s="62"/>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c r="IQ7" s="68"/>
      <c r="IR7" s="68"/>
      <c r="IS7" s="68"/>
      <c r="IT7" s="68"/>
      <c r="IU7" s="68"/>
      <c r="IV7" s="68"/>
    </row>
    <row r="8" spans="1:256" ht="64.5" customHeight="1" x14ac:dyDescent="0.35">
      <c r="A8" s="67"/>
      <c r="B8" s="67"/>
      <c r="C8" s="67"/>
      <c r="D8" s="564" t="s">
        <v>344</v>
      </c>
      <c r="E8" s="561"/>
      <c r="F8" s="561"/>
      <c r="G8" s="561"/>
      <c r="H8" s="64"/>
      <c r="I8" s="64"/>
      <c r="J8" s="64"/>
      <c r="K8" s="64"/>
      <c r="L8" s="64"/>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c r="IR8" s="68"/>
      <c r="IS8" s="68"/>
      <c r="IT8" s="68"/>
      <c r="IU8" s="68"/>
      <c r="IV8" s="68"/>
    </row>
    <row r="9" spans="1:256" ht="25.2" customHeight="1" x14ac:dyDescent="0.35">
      <c r="A9" s="67"/>
      <c r="B9" s="67"/>
      <c r="C9" s="67"/>
      <c r="D9" s="562"/>
      <c r="E9" s="562"/>
      <c r="F9" s="562"/>
      <c r="G9" s="562"/>
      <c r="H9" s="62"/>
      <c r="I9" s="62"/>
      <c r="J9" s="62"/>
      <c r="K9" s="62"/>
      <c r="L9" s="62"/>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c r="IL9" s="68"/>
      <c r="IM9" s="68"/>
      <c r="IN9" s="68"/>
      <c r="IO9" s="68"/>
      <c r="IP9" s="68"/>
      <c r="IQ9" s="68"/>
      <c r="IR9" s="68"/>
      <c r="IS9" s="68"/>
      <c r="IT9" s="68"/>
      <c r="IU9" s="68"/>
      <c r="IV9" s="68"/>
    </row>
    <row r="10" spans="1:256" ht="18" x14ac:dyDescent="0.35">
      <c r="A10" s="72"/>
      <c r="B10" s="72"/>
      <c r="C10" s="73" t="s">
        <v>318</v>
      </c>
      <c r="D10" s="73"/>
      <c r="E10" s="73"/>
      <c r="F10" s="73"/>
      <c r="G10" s="73"/>
      <c r="H10" s="62"/>
      <c r="I10" s="62"/>
      <c r="J10" s="62"/>
      <c r="K10" s="62"/>
      <c r="L10" s="62"/>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c r="IR10" s="68"/>
      <c r="IS10" s="68"/>
      <c r="IT10" s="68"/>
      <c r="IU10" s="68"/>
      <c r="IV10" s="68"/>
    </row>
    <row r="11" spans="1:256" ht="18" x14ac:dyDescent="0.35">
      <c r="A11" s="565" t="s">
        <v>316</v>
      </c>
      <c r="B11" s="565"/>
      <c r="C11" s="565"/>
      <c r="D11" s="565"/>
      <c r="E11" s="565"/>
      <c r="F11" s="565"/>
      <c r="G11" s="565"/>
      <c r="H11" s="62"/>
      <c r="I11" s="62"/>
      <c r="J11" s="62"/>
      <c r="K11" s="62"/>
      <c r="L11" s="62"/>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1"/>
      <c r="BA11" s="171"/>
      <c r="BB11" s="171"/>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1"/>
      <c r="CG11" s="171"/>
      <c r="CH11" s="171"/>
      <c r="CI11" s="171"/>
      <c r="CJ11" s="171"/>
      <c r="CK11" s="171"/>
      <c r="CL11" s="171"/>
      <c r="CM11" s="171"/>
      <c r="CN11" s="171"/>
      <c r="CO11" s="171"/>
      <c r="CP11" s="171"/>
      <c r="CQ11" s="171"/>
      <c r="CR11" s="171"/>
      <c r="CS11" s="171"/>
      <c r="CT11" s="171"/>
      <c r="CU11" s="171"/>
      <c r="CV11" s="171"/>
      <c r="CW11" s="171"/>
      <c r="CX11" s="171"/>
      <c r="CY11" s="171"/>
      <c r="CZ11" s="171"/>
      <c r="DA11" s="171"/>
      <c r="DB11" s="171"/>
      <c r="DC11" s="171"/>
      <c r="DD11" s="171"/>
      <c r="DE11" s="171"/>
      <c r="DF11" s="171"/>
      <c r="DG11" s="171"/>
      <c r="DH11" s="171"/>
      <c r="DI11" s="171"/>
      <c r="DJ11" s="171"/>
      <c r="DK11" s="171"/>
      <c r="DL11" s="171"/>
      <c r="DM11" s="171"/>
      <c r="DN11" s="171"/>
      <c r="DO11" s="171"/>
      <c r="DP11" s="171"/>
      <c r="DQ11" s="171"/>
      <c r="DR11" s="171"/>
      <c r="DS11" s="171"/>
      <c r="DT11" s="171"/>
      <c r="DU11" s="171"/>
      <c r="DV11" s="171"/>
      <c r="DW11" s="171"/>
      <c r="DX11" s="171"/>
      <c r="DY11" s="171"/>
      <c r="DZ11" s="171"/>
      <c r="EA11" s="171"/>
      <c r="EB11" s="171"/>
      <c r="EC11" s="171"/>
      <c r="ED11" s="171"/>
      <c r="EE11" s="171"/>
      <c r="EF11" s="171"/>
      <c r="EG11" s="171"/>
      <c r="EH11" s="171"/>
      <c r="EI11" s="171"/>
      <c r="EJ11" s="171"/>
      <c r="EK11" s="171"/>
      <c r="EL11" s="171"/>
      <c r="EM11" s="171"/>
      <c r="EN11" s="171"/>
      <c r="EO11" s="171"/>
      <c r="EP11" s="171"/>
      <c r="EQ11" s="171"/>
      <c r="ER11" s="171"/>
      <c r="ES11" s="171"/>
      <c r="ET11" s="171"/>
      <c r="EU11" s="171"/>
      <c r="EV11" s="171"/>
      <c r="EW11" s="171"/>
      <c r="EX11" s="171"/>
      <c r="EY11" s="171"/>
      <c r="EZ11" s="171"/>
      <c r="FA11" s="171"/>
      <c r="FB11" s="171"/>
      <c r="FC11" s="171"/>
      <c r="FD11" s="171"/>
      <c r="FE11" s="171"/>
      <c r="FF11" s="171"/>
      <c r="FG11" s="171"/>
      <c r="FH11" s="171"/>
      <c r="FI11" s="171"/>
      <c r="FJ11" s="171"/>
      <c r="FK11" s="171"/>
      <c r="FL11" s="171"/>
      <c r="FM11" s="171"/>
      <c r="FN11" s="171"/>
      <c r="FO11" s="171"/>
      <c r="FP11" s="171"/>
      <c r="FQ11" s="171"/>
      <c r="FR11" s="171"/>
      <c r="FS11" s="171"/>
      <c r="FT11" s="171"/>
      <c r="FU11" s="171"/>
      <c r="FV11" s="171"/>
      <c r="FW11" s="171"/>
      <c r="FX11" s="171"/>
      <c r="FY11" s="171"/>
      <c r="FZ11" s="171"/>
      <c r="GA11" s="171"/>
      <c r="GB11" s="171"/>
      <c r="GC11" s="171"/>
      <c r="GD11" s="171"/>
      <c r="GE11" s="171"/>
      <c r="GF11" s="171"/>
      <c r="GG11" s="171"/>
      <c r="GH11" s="171"/>
      <c r="GI11" s="171"/>
      <c r="GJ11" s="171"/>
      <c r="GK11" s="171"/>
      <c r="GL11" s="171"/>
      <c r="GM11" s="171"/>
      <c r="GN11" s="171"/>
      <c r="GO11" s="171"/>
      <c r="GP11" s="171"/>
      <c r="GQ11" s="171"/>
      <c r="GR11" s="171"/>
      <c r="GS11" s="171"/>
      <c r="GT11" s="171"/>
      <c r="GU11" s="171"/>
      <c r="GV11" s="171"/>
      <c r="GW11" s="171"/>
      <c r="GX11" s="171"/>
      <c r="GY11" s="171"/>
      <c r="GZ11" s="171"/>
      <c r="HA11" s="171"/>
      <c r="HB11" s="171"/>
      <c r="HC11" s="171"/>
      <c r="HD11" s="171"/>
      <c r="HE11" s="171"/>
      <c r="HF11" s="171"/>
      <c r="HG11" s="171"/>
      <c r="HH11" s="171"/>
      <c r="HI11" s="171"/>
      <c r="HJ11" s="171"/>
      <c r="HK11" s="171"/>
      <c r="HL11" s="171"/>
      <c r="HM11" s="171"/>
      <c r="HN11" s="171"/>
      <c r="HO11" s="171"/>
      <c r="HP11" s="171"/>
      <c r="HQ11" s="171"/>
      <c r="HR11" s="171"/>
      <c r="HS11" s="171"/>
      <c r="HT11" s="171"/>
      <c r="HU11" s="171"/>
      <c r="HV11" s="171"/>
      <c r="HW11" s="171"/>
      <c r="HX11" s="171"/>
      <c r="HY11" s="171"/>
      <c r="HZ11" s="171"/>
      <c r="IA11" s="171"/>
      <c r="IB11" s="171"/>
      <c r="IC11" s="171"/>
      <c r="ID11" s="171"/>
      <c r="IE11" s="171"/>
      <c r="IF11" s="171"/>
      <c r="IG11" s="171"/>
      <c r="IH11" s="171"/>
      <c r="II11" s="171"/>
      <c r="IJ11" s="171"/>
      <c r="IK11" s="171"/>
      <c r="IL11" s="171"/>
      <c r="IM11" s="171"/>
      <c r="IN11" s="171"/>
      <c r="IO11" s="171"/>
      <c r="IP11" s="171"/>
      <c r="IQ11" s="171"/>
      <c r="IR11" s="171"/>
      <c r="IS11" s="171"/>
      <c r="IT11" s="171"/>
      <c r="IU11" s="171"/>
      <c r="IV11" s="171"/>
    </row>
    <row r="12" spans="1:256" ht="18" x14ac:dyDescent="0.35">
      <c r="A12" s="72"/>
      <c r="C12" s="73" t="s">
        <v>267</v>
      </c>
      <c r="F12" s="76"/>
      <c r="G12" s="76"/>
      <c r="H12" s="62"/>
      <c r="I12" s="62"/>
      <c r="J12" s="62"/>
      <c r="K12" s="62"/>
      <c r="L12" s="62"/>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1"/>
      <c r="CS12" s="171"/>
      <c r="CT12" s="171"/>
      <c r="CU12" s="171"/>
      <c r="CV12" s="171"/>
      <c r="CW12" s="171"/>
      <c r="CX12" s="171"/>
      <c r="CY12" s="171"/>
      <c r="CZ12" s="171"/>
      <c r="DA12" s="171"/>
      <c r="DB12" s="171"/>
      <c r="DC12" s="171"/>
      <c r="DD12" s="171"/>
      <c r="DE12" s="171"/>
      <c r="DF12" s="171"/>
      <c r="DG12" s="171"/>
      <c r="DH12" s="171"/>
      <c r="DI12" s="171"/>
      <c r="DJ12" s="171"/>
      <c r="DK12" s="171"/>
      <c r="DL12" s="171"/>
      <c r="DM12" s="171"/>
      <c r="DN12" s="171"/>
      <c r="DO12" s="171"/>
      <c r="DP12" s="171"/>
      <c r="DQ12" s="171"/>
      <c r="DR12" s="171"/>
      <c r="DS12" s="171"/>
      <c r="DT12" s="171"/>
      <c r="DU12" s="171"/>
      <c r="DV12" s="171"/>
      <c r="DW12" s="171"/>
      <c r="DX12" s="171"/>
      <c r="DY12" s="171"/>
      <c r="DZ12" s="171"/>
      <c r="EA12" s="171"/>
      <c r="EB12" s="171"/>
      <c r="EC12" s="171"/>
      <c r="ED12" s="171"/>
      <c r="EE12" s="171"/>
      <c r="EF12" s="171"/>
      <c r="EG12" s="171"/>
      <c r="EH12" s="171"/>
      <c r="EI12" s="171"/>
      <c r="EJ12" s="171"/>
      <c r="EK12" s="171"/>
      <c r="EL12" s="171"/>
      <c r="EM12" s="171"/>
      <c r="EN12" s="171"/>
      <c r="EO12" s="171"/>
      <c r="EP12" s="171"/>
      <c r="EQ12" s="171"/>
      <c r="ER12" s="171"/>
      <c r="ES12" s="171"/>
      <c r="ET12" s="171"/>
      <c r="EU12" s="171"/>
      <c r="EV12" s="171"/>
      <c r="EW12" s="171"/>
      <c r="EX12" s="171"/>
      <c r="EY12" s="171"/>
      <c r="EZ12" s="171"/>
      <c r="FA12" s="171"/>
      <c r="FB12" s="171"/>
      <c r="FC12" s="171"/>
      <c r="FD12" s="171"/>
      <c r="FE12" s="171"/>
      <c r="FF12" s="171"/>
      <c r="FG12" s="171"/>
      <c r="FH12" s="171"/>
      <c r="FI12" s="171"/>
      <c r="FJ12" s="171"/>
      <c r="FK12" s="171"/>
      <c r="FL12" s="171"/>
      <c r="FM12" s="171"/>
      <c r="FN12" s="171"/>
      <c r="FO12" s="171"/>
      <c r="FP12" s="171"/>
      <c r="FQ12" s="171"/>
      <c r="FR12" s="171"/>
      <c r="FS12" s="171"/>
      <c r="FT12" s="171"/>
      <c r="FU12" s="171"/>
      <c r="FV12" s="171"/>
      <c r="FW12" s="171"/>
      <c r="FX12" s="171"/>
      <c r="FY12" s="171"/>
      <c r="FZ12" s="171"/>
      <c r="GA12" s="171"/>
      <c r="GB12" s="171"/>
      <c r="GC12" s="171"/>
      <c r="GD12" s="171"/>
      <c r="GE12" s="171"/>
      <c r="GF12" s="171"/>
      <c r="GG12" s="171"/>
      <c r="GH12" s="171"/>
      <c r="GI12" s="171"/>
      <c r="GJ12" s="171"/>
      <c r="GK12" s="171"/>
      <c r="GL12" s="171"/>
      <c r="GM12" s="171"/>
      <c r="GN12" s="171"/>
      <c r="GO12" s="171"/>
      <c r="GP12" s="171"/>
      <c r="GQ12" s="171"/>
      <c r="GR12" s="171"/>
      <c r="GS12" s="171"/>
      <c r="GT12" s="171"/>
      <c r="GU12" s="171"/>
      <c r="GV12" s="171"/>
      <c r="GW12" s="171"/>
      <c r="GX12" s="171"/>
      <c r="GY12" s="171"/>
      <c r="GZ12" s="171"/>
      <c r="HA12" s="171"/>
      <c r="HB12" s="171"/>
      <c r="HC12" s="171"/>
      <c r="HD12" s="171"/>
      <c r="HE12" s="171"/>
      <c r="HF12" s="171"/>
      <c r="HG12" s="171"/>
      <c r="HH12" s="171"/>
      <c r="HI12" s="171"/>
      <c r="HJ12" s="171"/>
      <c r="HK12" s="171"/>
      <c r="HL12" s="171"/>
      <c r="HM12" s="171"/>
      <c r="HN12" s="171"/>
      <c r="HO12" s="171"/>
      <c r="HP12" s="171"/>
      <c r="HQ12" s="171"/>
      <c r="HR12" s="171"/>
      <c r="HS12" s="171"/>
      <c r="HT12" s="171"/>
      <c r="HU12" s="171"/>
      <c r="HV12" s="171"/>
      <c r="HW12" s="171"/>
      <c r="HX12" s="171"/>
      <c r="HY12" s="171"/>
      <c r="HZ12" s="171"/>
      <c r="IA12" s="171"/>
      <c r="IB12" s="171"/>
      <c r="IC12" s="171"/>
      <c r="ID12" s="171"/>
      <c r="IE12" s="171"/>
      <c r="IF12" s="171"/>
      <c r="IG12" s="171"/>
      <c r="IH12" s="171"/>
      <c r="II12" s="171"/>
      <c r="IJ12" s="171"/>
      <c r="IK12" s="171"/>
      <c r="IL12" s="171"/>
      <c r="IM12" s="171"/>
      <c r="IN12" s="171"/>
      <c r="IO12" s="171"/>
      <c r="IP12" s="171"/>
      <c r="IQ12" s="171"/>
      <c r="IR12" s="171"/>
      <c r="IS12" s="171"/>
      <c r="IT12" s="171"/>
      <c r="IU12" s="171"/>
      <c r="IV12" s="171"/>
    </row>
    <row r="13" spans="1:256" ht="15.6" x14ac:dyDescent="0.3">
      <c r="A13" s="72"/>
      <c r="B13" s="73"/>
      <c r="C13" s="571" t="s">
        <v>83</v>
      </c>
      <c r="D13" s="571"/>
      <c r="E13" s="571"/>
      <c r="F13" s="571"/>
      <c r="G13" s="73"/>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row>
    <row r="14" spans="1:256" ht="15.6" x14ac:dyDescent="0.3">
      <c r="A14" s="72"/>
      <c r="B14" s="72"/>
      <c r="C14" s="73"/>
      <c r="H14" s="73"/>
      <c r="I14" s="74"/>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c r="IR14" s="72"/>
      <c r="IS14" s="72"/>
      <c r="IT14" s="72"/>
      <c r="IU14" s="72"/>
      <c r="IV14" s="72"/>
    </row>
    <row r="15" spans="1:256" ht="15.6" x14ac:dyDescent="0.3">
      <c r="A15" s="72"/>
      <c r="B15" s="73"/>
      <c r="C15" s="73"/>
      <c r="D15" s="73"/>
      <c r="E15" s="73"/>
      <c r="F15" s="73"/>
      <c r="G15" s="73"/>
      <c r="H15" s="73"/>
      <c r="I15" s="74"/>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c r="IR15" s="72"/>
      <c r="IS15" s="72"/>
      <c r="IT15" s="72"/>
      <c r="IU15" s="72"/>
      <c r="IV15" s="72"/>
    </row>
    <row r="16" spans="1:256" ht="27.6" customHeight="1" x14ac:dyDescent="0.25">
      <c r="A16" s="556" t="s">
        <v>216</v>
      </c>
      <c r="B16" s="554"/>
      <c r="C16" s="554"/>
      <c r="D16" s="554"/>
      <c r="E16" s="554"/>
      <c r="F16" s="554"/>
      <c r="G16" s="554"/>
      <c r="H16" s="77"/>
      <c r="I16" s="74"/>
      <c r="J16" s="99"/>
      <c r="K16" s="99"/>
      <c r="L16" s="99"/>
      <c r="M16" s="99"/>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row>
    <row r="17" spans="1:256" ht="42.75" customHeight="1" x14ac:dyDescent="0.25">
      <c r="A17" s="538" t="s">
        <v>269</v>
      </c>
      <c r="B17" s="539"/>
      <c r="C17" s="539"/>
      <c r="D17" s="539"/>
      <c r="E17" s="539"/>
      <c r="F17" s="539"/>
      <c r="G17" s="539"/>
      <c r="H17" s="80"/>
      <c r="I17" s="81"/>
      <c r="J17" s="80"/>
      <c r="K17" s="80"/>
      <c r="L17" s="80"/>
      <c r="M17" s="80"/>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c r="IU17" s="78"/>
      <c r="IV17" s="78"/>
    </row>
    <row r="18" spans="1:256" s="366" customFormat="1" ht="213.75" customHeight="1" x14ac:dyDescent="0.3">
      <c r="A18" s="566" t="s">
        <v>345</v>
      </c>
      <c r="B18" s="566"/>
      <c r="C18" s="566"/>
      <c r="D18" s="566"/>
      <c r="E18" s="566"/>
      <c r="F18" s="566"/>
      <c r="G18" s="566"/>
      <c r="H18" s="566"/>
      <c r="I18" s="566"/>
      <c r="J18" s="82"/>
      <c r="K18" s="82"/>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c r="GC18" s="83"/>
      <c r="GD18" s="83"/>
      <c r="GE18" s="83"/>
      <c r="GF18" s="83"/>
      <c r="GG18" s="83"/>
      <c r="GH18" s="83"/>
      <c r="GI18" s="83"/>
      <c r="GJ18" s="83"/>
      <c r="GK18" s="83"/>
      <c r="GL18" s="83"/>
      <c r="GM18" s="83"/>
      <c r="GN18" s="83"/>
      <c r="GO18" s="83"/>
      <c r="GP18" s="83"/>
      <c r="GQ18" s="83"/>
      <c r="GR18" s="83"/>
      <c r="GS18" s="83"/>
      <c r="GT18" s="83"/>
      <c r="GU18" s="83"/>
      <c r="GV18" s="83"/>
      <c r="GW18" s="83"/>
      <c r="GX18" s="83"/>
      <c r="GY18" s="83"/>
      <c r="GZ18" s="83"/>
      <c r="HA18" s="83"/>
      <c r="HB18" s="83"/>
      <c r="HC18" s="83"/>
      <c r="HD18" s="83"/>
      <c r="HE18" s="83"/>
      <c r="HF18" s="83"/>
      <c r="HG18" s="83"/>
      <c r="HH18" s="83"/>
      <c r="HI18" s="83"/>
      <c r="HJ18" s="83"/>
      <c r="HK18" s="83"/>
      <c r="HL18" s="83"/>
      <c r="HM18" s="83"/>
      <c r="HN18" s="83"/>
      <c r="HO18" s="83"/>
      <c r="HP18" s="83"/>
      <c r="HQ18" s="83"/>
      <c r="HR18" s="83"/>
      <c r="HS18" s="83"/>
      <c r="HT18" s="83"/>
      <c r="HU18" s="83"/>
      <c r="HV18" s="83"/>
      <c r="HW18" s="83"/>
      <c r="HX18" s="83"/>
      <c r="HY18" s="83"/>
      <c r="HZ18" s="83"/>
      <c r="IA18" s="83"/>
      <c r="IB18" s="83"/>
      <c r="IC18" s="83"/>
      <c r="ID18" s="83"/>
      <c r="IE18" s="83"/>
      <c r="IF18" s="83"/>
      <c r="IG18" s="83"/>
      <c r="IH18" s="83"/>
      <c r="II18" s="83"/>
      <c r="IJ18" s="83"/>
      <c r="IK18" s="83"/>
      <c r="IL18" s="83"/>
      <c r="IM18" s="83"/>
      <c r="IN18" s="83"/>
      <c r="IO18" s="83"/>
      <c r="IP18" s="83"/>
      <c r="IQ18" s="83"/>
      <c r="IR18" s="83"/>
      <c r="IS18" s="83"/>
      <c r="IT18" s="83"/>
      <c r="IU18" s="83"/>
      <c r="IV18" s="83"/>
    </row>
    <row r="19" spans="1:256" ht="15.6" x14ac:dyDescent="0.3">
      <c r="A19" s="367" t="s">
        <v>84</v>
      </c>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c r="GI19" s="85"/>
      <c r="GJ19" s="85"/>
      <c r="GK19" s="85"/>
      <c r="GL19" s="85"/>
      <c r="GM19" s="85"/>
      <c r="GN19" s="85"/>
      <c r="GO19" s="85"/>
      <c r="GP19" s="85"/>
      <c r="GQ19" s="85"/>
      <c r="GR19" s="85"/>
      <c r="GS19" s="85"/>
      <c r="GT19" s="85"/>
      <c r="GU19" s="85"/>
      <c r="GV19" s="85"/>
      <c r="GW19" s="85"/>
      <c r="GX19" s="85"/>
      <c r="GY19" s="85"/>
      <c r="GZ19" s="85"/>
      <c r="HA19" s="85"/>
      <c r="HB19" s="85"/>
      <c r="HC19" s="85"/>
      <c r="HD19" s="85"/>
      <c r="HE19" s="85"/>
      <c r="HF19" s="85"/>
      <c r="HG19" s="85"/>
      <c r="HH19" s="85"/>
      <c r="HI19" s="85"/>
      <c r="HJ19" s="85"/>
      <c r="HK19" s="85"/>
      <c r="HL19" s="85"/>
      <c r="HM19" s="85"/>
      <c r="HN19" s="85"/>
      <c r="HO19" s="85"/>
      <c r="HP19" s="85"/>
      <c r="HQ19" s="85"/>
      <c r="HR19" s="85"/>
      <c r="HS19" s="85"/>
      <c r="HT19" s="85"/>
      <c r="HU19" s="85"/>
      <c r="HV19" s="85"/>
      <c r="HW19" s="85"/>
      <c r="HX19" s="85"/>
      <c r="HY19" s="85"/>
      <c r="HZ19" s="85"/>
      <c r="IA19" s="85"/>
      <c r="IB19" s="85"/>
      <c r="IC19" s="85"/>
      <c r="ID19" s="85"/>
      <c r="IE19" s="85"/>
      <c r="IF19" s="85"/>
      <c r="IG19" s="85"/>
      <c r="IH19" s="85"/>
      <c r="II19" s="85"/>
      <c r="IJ19" s="85"/>
      <c r="IK19" s="85"/>
      <c r="IL19" s="85"/>
      <c r="IM19" s="85"/>
      <c r="IN19" s="85"/>
      <c r="IO19" s="85"/>
      <c r="IP19" s="85"/>
      <c r="IQ19" s="85"/>
      <c r="IR19" s="85"/>
      <c r="IS19" s="85"/>
      <c r="IT19" s="85"/>
      <c r="IU19" s="85"/>
      <c r="IV19" s="85"/>
    </row>
    <row r="20" spans="1:256" ht="24" customHeight="1" x14ac:dyDescent="0.3">
      <c r="A20" s="567" t="s">
        <v>194</v>
      </c>
      <c r="B20" s="567"/>
      <c r="C20" s="567"/>
      <c r="D20" s="567"/>
      <c r="E20" s="567"/>
      <c r="F20" s="567"/>
      <c r="G20" s="567"/>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c r="FD20" s="85"/>
      <c r="FE20" s="85"/>
      <c r="FF20" s="85"/>
      <c r="FG20" s="85"/>
      <c r="FH20" s="85"/>
      <c r="FI20" s="85"/>
      <c r="FJ20" s="85"/>
      <c r="FK20" s="85"/>
      <c r="FL20" s="85"/>
      <c r="FM20" s="85"/>
      <c r="FN20" s="85"/>
      <c r="FO20" s="85"/>
      <c r="FP20" s="85"/>
      <c r="FQ20" s="85"/>
      <c r="FR20" s="85"/>
      <c r="FS20" s="85"/>
      <c r="FT20" s="85"/>
      <c r="FU20" s="85"/>
      <c r="FV20" s="85"/>
      <c r="FW20" s="85"/>
      <c r="FX20" s="85"/>
      <c r="FY20" s="85"/>
      <c r="FZ20" s="85"/>
      <c r="GA20" s="85"/>
      <c r="GB20" s="85"/>
      <c r="GC20" s="85"/>
      <c r="GD20" s="85"/>
      <c r="GE20" s="85"/>
      <c r="GF20" s="85"/>
      <c r="GG20" s="85"/>
      <c r="GH20" s="85"/>
      <c r="GI20" s="85"/>
      <c r="GJ20" s="85"/>
      <c r="GK20" s="85"/>
      <c r="GL20" s="85"/>
      <c r="GM20" s="85"/>
      <c r="GN20" s="85"/>
      <c r="GO20" s="85"/>
      <c r="GP20" s="85"/>
      <c r="GQ20" s="85"/>
      <c r="GR20" s="85"/>
      <c r="GS20" s="85"/>
      <c r="GT20" s="85"/>
      <c r="GU20" s="85"/>
      <c r="GV20" s="85"/>
      <c r="GW20" s="85"/>
      <c r="GX20" s="85"/>
      <c r="GY20" s="85"/>
      <c r="GZ20" s="85"/>
      <c r="HA20" s="85"/>
      <c r="HB20" s="85"/>
      <c r="HC20" s="85"/>
      <c r="HD20" s="85"/>
      <c r="HE20" s="85"/>
      <c r="HF20" s="85"/>
      <c r="HG20" s="85"/>
      <c r="HH20" s="85"/>
      <c r="HI20" s="85"/>
      <c r="HJ20" s="85"/>
      <c r="HK20" s="85"/>
      <c r="HL20" s="85"/>
      <c r="HM20" s="85"/>
      <c r="HN20" s="85"/>
      <c r="HO20" s="85"/>
      <c r="HP20" s="85"/>
      <c r="HQ20" s="85"/>
      <c r="HR20" s="85"/>
      <c r="HS20" s="85"/>
      <c r="HT20" s="85"/>
      <c r="HU20" s="85"/>
      <c r="HV20" s="85"/>
      <c r="HW20" s="85"/>
      <c r="HX20" s="85"/>
      <c r="HY20" s="85"/>
      <c r="HZ20" s="85"/>
      <c r="IA20" s="85"/>
      <c r="IB20" s="85"/>
      <c r="IC20" s="85"/>
      <c r="ID20" s="85"/>
      <c r="IE20" s="85"/>
      <c r="IF20" s="85"/>
      <c r="IG20" s="85"/>
      <c r="IH20" s="85"/>
      <c r="II20" s="85"/>
      <c r="IJ20" s="85"/>
      <c r="IK20" s="85"/>
      <c r="IL20" s="85"/>
      <c r="IM20" s="85"/>
      <c r="IN20" s="85"/>
      <c r="IO20" s="85"/>
      <c r="IP20" s="85"/>
      <c r="IQ20" s="85"/>
      <c r="IR20" s="85"/>
      <c r="IS20" s="85"/>
      <c r="IT20" s="85"/>
      <c r="IU20" s="85"/>
      <c r="IV20" s="85"/>
    </row>
    <row r="21" spans="1:256" ht="24" customHeight="1" x14ac:dyDescent="0.3">
      <c r="A21" s="555" t="s">
        <v>298</v>
      </c>
      <c r="B21" s="555"/>
      <c r="C21" s="555"/>
      <c r="D21" s="555"/>
      <c r="E21" s="555"/>
      <c r="F21" s="555"/>
      <c r="G21" s="555"/>
      <c r="H21" s="555"/>
      <c r="I21" s="555"/>
      <c r="J21" s="555"/>
      <c r="K21" s="55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c r="HI21" s="85"/>
      <c r="HJ21" s="85"/>
      <c r="HK21" s="85"/>
      <c r="HL21" s="85"/>
      <c r="HM21" s="85"/>
      <c r="HN21" s="85"/>
      <c r="HO21" s="85"/>
      <c r="HP21" s="85"/>
      <c r="HQ21" s="85"/>
      <c r="HR21" s="85"/>
      <c r="HS21" s="85"/>
      <c r="HT21" s="85"/>
      <c r="HU21" s="85"/>
      <c r="HV21" s="85"/>
      <c r="HW21" s="85"/>
      <c r="HX21" s="85"/>
      <c r="HY21" s="85"/>
      <c r="HZ21" s="85"/>
      <c r="IA21" s="85"/>
      <c r="IB21" s="85"/>
      <c r="IC21" s="85"/>
      <c r="ID21" s="85"/>
      <c r="IE21" s="85"/>
      <c r="IF21" s="85"/>
      <c r="IG21" s="85"/>
      <c r="IH21" s="85"/>
      <c r="II21" s="85"/>
      <c r="IJ21" s="85"/>
      <c r="IK21" s="85"/>
      <c r="IL21" s="85"/>
      <c r="IM21" s="85"/>
      <c r="IN21" s="85"/>
      <c r="IO21" s="85"/>
      <c r="IP21" s="85"/>
      <c r="IQ21" s="85"/>
      <c r="IR21" s="85"/>
      <c r="IS21" s="85"/>
      <c r="IT21" s="85"/>
      <c r="IU21" s="85"/>
      <c r="IV21" s="85"/>
    </row>
    <row r="22" spans="1:256" ht="26.4" customHeight="1" x14ac:dyDescent="0.3">
      <c r="A22" s="70" t="s">
        <v>320</v>
      </c>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c r="GH22" s="85"/>
      <c r="GI22" s="85"/>
      <c r="GJ22" s="85"/>
      <c r="GK22" s="85"/>
      <c r="GL22" s="85"/>
      <c r="GM22" s="85"/>
      <c r="GN22" s="85"/>
      <c r="GO22" s="85"/>
      <c r="GP22" s="85"/>
      <c r="GQ22" s="85"/>
      <c r="GR22" s="85"/>
      <c r="GS22" s="85"/>
      <c r="GT22" s="85"/>
      <c r="GU22" s="85"/>
      <c r="GV22" s="85"/>
      <c r="GW22" s="85"/>
      <c r="GX22" s="85"/>
      <c r="GY22" s="85"/>
      <c r="GZ22" s="85"/>
      <c r="HA22" s="85"/>
      <c r="HB22" s="85"/>
      <c r="HC22" s="85"/>
      <c r="HD22" s="85"/>
      <c r="HE22" s="85"/>
      <c r="HF22" s="85"/>
      <c r="HG22" s="85"/>
      <c r="HH22" s="85"/>
      <c r="HI22" s="85"/>
      <c r="HJ22" s="85"/>
      <c r="HK22" s="85"/>
      <c r="HL22" s="85"/>
      <c r="HM22" s="85"/>
      <c r="HN22" s="85"/>
      <c r="HO22" s="85"/>
      <c r="HP22" s="85"/>
      <c r="HQ22" s="85"/>
      <c r="HR22" s="85"/>
      <c r="HS22" s="85"/>
      <c r="HT22" s="85"/>
      <c r="HU22" s="85"/>
      <c r="HV22" s="85"/>
      <c r="HW22" s="85"/>
      <c r="HX22" s="85"/>
      <c r="HY22" s="85"/>
      <c r="HZ22" s="85"/>
      <c r="IA22" s="85"/>
      <c r="IB22" s="85"/>
      <c r="IC22" s="85"/>
      <c r="ID22" s="85"/>
      <c r="IE22" s="85"/>
      <c r="IF22" s="85"/>
      <c r="IG22" s="85"/>
      <c r="IH22" s="85"/>
      <c r="II22" s="85"/>
      <c r="IJ22" s="85"/>
      <c r="IK22" s="85"/>
      <c r="IL22" s="85"/>
      <c r="IM22" s="85"/>
      <c r="IN22" s="85"/>
      <c r="IO22" s="85"/>
      <c r="IP22" s="85"/>
      <c r="IQ22" s="85"/>
      <c r="IR22" s="85"/>
      <c r="IS22" s="85"/>
      <c r="IT22" s="85"/>
      <c r="IU22" s="85"/>
      <c r="IV22" s="85"/>
    </row>
    <row r="23" spans="1:256" ht="26.4" customHeight="1" x14ac:dyDescent="0.3">
      <c r="A23" s="70" t="s">
        <v>218</v>
      </c>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c r="GH23" s="85"/>
      <c r="GI23" s="85"/>
      <c r="GJ23" s="85"/>
      <c r="GK23" s="85"/>
      <c r="GL23" s="85"/>
      <c r="GM23" s="85"/>
      <c r="GN23" s="85"/>
      <c r="GO23" s="85"/>
      <c r="GP23" s="85"/>
      <c r="GQ23" s="85"/>
      <c r="GR23" s="85"/>
      <c r="GS23" s="85"/>
      <c r="GT23" s="85"/>
      <c r="GU23" s="85"/>
      <c r="GV23" s="85"/>
      <c r="GW23" s="85"/>
      <c r="GX23" s="85"/>
      <c r="GY23" s="85"/>
      <c r="GZ23" s="85"/>
      <c r="HA23" s="85"/>
      <c r="HB23" s="85"/>
      <c r="HC23" s="85"/>
      <c r="HD23" s="85"/>
      <c r="HE23" s="85"/>
      <c r="HF23" s="85"/>
      <c r="HG23" s="85"/>
      <c r="HH23" s="85"/>
      <c r="HI23" s="85"/>
      <c r="HJ23" s="85"/>
      <c r="HK23" s="85"/>
      <c r="HL23" s="85"/>
      <c r="HM23" s="85"/>
      <c r="HN23" s="85"/>
      <c r="HO23" s="85"/>
      <c r="HP23" s="85"/>
      <c r="HQ23" s="85"/>
      <c r="HR23" s="85"/>
      <c r="HS23" s="85"/>
      <c r="HT23" s="85"/>
      <c r="HU23" s="85"/>
      <c r="HV23" s="85"/>
      <c r="HW23" s="85"/>
      <c r="HX23" s="85"/>
      <c r="HY23" s="85"/>
      <c r="HZ23" s="85"/>
      <c r="IA23" s="85"/>
      <c r="IB23" s="85"/>
      <c r="IC23" s="85"/>
      <c r="ID23" s="85"/>
      <c r="IE23" s="85"/>
      <c r="IF23" s="85"/>
      <c r="IG23" s="85"/>
      <c r="IH23" s="85"/>
      <c r="II23" s="85"/>
      <c r="IJ23" s="85"/>
      <c r="IK23" s="85"/>
      <c r="IL23" s="85"/>
      <c r="IM23" s="85"/>
      <c r="IN23" s="85"/>
      <c r="IO23" s="85"/>
      <c r="IP23" s="85"/>
      <c r="IQ23" s="85"/>
      <c r="IR23" s="85"/>
      <c r="IS23" s="85"/>
      <c r="IT23" s="85"/>
      <c r="IU23" s="85"/>
      <c r="IV23" s="85"/>
    </row>
    <row r="24" spans="1:256" ht="21.6" customHeight="1" x14ac:dyDescent="0.25">
      <c r="A24" s="556" t="s">
        <v>219</v>
      </c>
      <c r="B24" s="556"/>
      <c r="C24" s="556"/>
      <c r="D24" s="556"/>
      <c r="E24" s="556"/>
      <c r="F24" s="556"/>
      <c r="G24" s="556"/>
      <c r="H24" s="556"/>
      <c r="I24" s="556"/>
      <c r="J24" s="556"/>
      <c r="K24" s="556"/>
      <c r="L24" s="86"/>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c r="IR24" s="72"/>
      <c r="IS24" s="72"/>
      <c r="IT24" s="72"/>
      <c r="IU24" s="72"/>
      <c r="IV24" s="72"/>
    </row>
    <row r="25" spans="1:256" s="368" customFormat="1" ht="37.5" customHeight="1" x14ac:dyDescent="0.25">
      <c r="A25" s="558" t="s">
        <v>347</v>
      </c>
      <c r="B25" s="558"/>
      <c r="C25" s="558"/>
      <c r="D25" s="558"/>
      <c r="E25" s="558"/>
      <c r="F25" s="558"/>
      <c r="G25" s="558"/>
      <c r="H25" s="558"/>
      <c r="I25" s="558"/>
      <c r="J25" s="558"/>
      <c r="K25" s="55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c r="IM25" s="88"/>
      <c r="IN25" s="88"/>
      <c r="IO25" s="88"/>
      <c r="IP25" s="88"/>
      <c r="IQ25" s="88"/>
      <c r="IR25" s="88"/>
      <c r="IS25" s="88"/>
      <c r="IT25" s="88"/>
      <c r="IU25" s="88"/>
      <c r="IV25" s="88"/>
    </row>
    <row r="26" spans="1:256" ht="20.399999999999999" customHeight="1" x14ac:dyDescent="0.25">
      <c r="A26" s="556" t="s">
        <v>346</v>
      </c>
      <c r="B26" s="556"/>
      <c r="C26" s="556"/>
      <c r="D26" s="556"/>
      <c r="E26" s="556"/>
      <c r="F26" s="556"/>
      <c r="G26" s="556"/>
      <c r="H26" s="556"/>
      <c r="I26" s="556"/>
      <c r="J26" s="556"/>
      <c r="K26" s="556"/>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c r="IR26" s="72"/>
      <c r="IS26" s="72"/>
      <c r="IT26" s="72"/>
      <c r="IU26" s="72"/>
      <c r="IV26" s="72"/>
    </row>
    <row r="27" spans="1:256" ht="15.6" x14ac:dyDescent="0.25">
      <c r="A27" s="270"/>
      <c r="B27" s="270"/>
      <c r="C27" s="270"/>
      <c r="D27" s="270"/>
      <c r="E27" s="270"/>
      <c r="F27" s="270"/>
      <c r="G27" s="270"/>
      <c r="H27" s="77"/>
      <c r="I27" s="74"/>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c r="IR27" s="72"/>
      <c r="IS27" s="72"/>
      <c r="IT27" s="72"/>
      <c r="IU27" s="72"/>
      <c r="IV27" s="72"/>
    </row>
    <row r="28" spans="1:256" ht="24" customHeight="1" x14ac:dyDescent="0.3">
      <c r="A28" s="550" t="s">
        <v>196</v>
      </c>
      <c r="B28" s="634" t="s">
        <v>26</v>
      </c>
      <c r="C28" s="550" t="s">
        <v>89</v>
      </c>
      <c r="D28" s="550" t="s">
        <v>459</v>
      </c>
      <c r="E28" s="550" t="s">
        <v>29</v>
      </c>
      <c r="F28" s="550"/>
      <c r="G28" s="550"/>
      <c r="H28" s="77"/>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c r="GH28" s="85"/>
      <c r="GI28" s="85"/>
      <c r="GJ28" s="85"/>
      <c r="GK28" s="85"/>
      <c r="GL28" s="85"/>
      <c r="GM28" s="85"/>
      <c r="GN28" s="85"/>
      <c r="GO28" s="85"/>
      <c r="GP28" s="85"/>
      <c r="GQ28" s="85"/>
      <c r="GR28" s="85"/>
      <c r="GS28" s="85"/>
      <c r="GT28" s="85"/>
      <c r="GU28" s="85"/>
      <c r="GV28" s="85"/>
      <c r="GW28" s="85"/>
      <c r="GX28" s="85"/>
      <c r="GY28" s="85"/>
      <c r="GZ28" s="85"/>
      <c r="HA28" s="85"/>
      <c r="HB28" s="85"/>
      <c r="HC28" s="85"/>
      <c r="HD28" s="85"/>
      <c r="HE28" s="85"/>
      <c r="HF28" s="85"/>
      <c r="HG28" s="85"/>
      <c r="HH28" s="85"/>
      <c r="HI28" s="85"/>
      <c r="HJ28" s="85"/>
      <c r="HK28" s="85"/>
      <c r="HL28" s="85"/>
      <c r="HM28" s="85"/>
      <c r="HN28" s="85"/>
      <c r="HO28" s="85"/>
      <c r="HP28" s="85"/>
      <c r="HQ28" s="85"/>
      <c r="HR28" s="85"/>
      <c r="HS28" s="85"/>
      <c r="HT28" s="85"/>
      <c r="HU28" s="85"/>
      <c r="HV28" s="85"/>
      <c r="HW28" s="85"/>
      <c r="HX28" s="85"/>
      <c r="HY28" s="85"/>
      <c r="HZ28" s="85"/>
      <c r="IA28" s="85"/>
      <c r="IB28" s="85"/>
      <c r="IC28" s="85"/>
      <c r="ID28" s="85"/>
      <c r="IE28" s="85"/>
      <c r="IF28" s="85"/>
      <c r="IG28" s="85"/>
      <c r="IH28" s="85"/>
      <c r="II28" s="85"/>
      <c r="IJ28" s="85"/>
      <c r="IK28" s="85"/>
      <c r="IL28" s="85"/>
      <c r="IM28" s="85"/>
      <c r="IN28" s="85"/>
      <c r="IO28" s="85"/>
      <c r="IP28" s="85"/>
      <c r="IQ28" s="85"/>
      <c r="IR28" s="85"/>
      <c r="IS28" s="85"/>
      <c r="IT28" s="85"/>
      <c r="IU28" s="85"/>
      <c r="IV28" s="85"/>
    </row>
    <row r="29" spans="1:256" ht="26.4" customHeight="1" x14ac:dyDescent="0.3">
      <c r="A29" s="550"/>
      <c r="B29" s="634"/>
      <c r="C29" s="550"/>
      <c r="D29" s="550"/>
      <c r="E29" s="519" t="s">
        <v>53</v>
      </c>
      <c r="F29" s="519" t="s">
        <v>54</v>
      </c>
      <c r="G29" s="519" t="s">
        <v>460</v>
      </c>
      <c r="H29" s="77"/>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85"/>
      <c r="GB29" s="85"/>
      <c r="GC29" s="85"/>
      <c r="GD29" s="85"/>
      <c r="GE29" s="85"/>
      <c r="GF29" s="85"/>
      <c r="GG29" s="85"/>
      <c r="GH29" s="85"/>
      <c r="GI29" s="85"/>
      <c r="GJ29" s="85"/>
      <c r="GK29" s="85"/>
      <c r="GL29" s="85"/>
      <c r="GM29" s="85"/>
      <c r="GN29" s="85"/>
      <c r="GO29" s="85"/>
      <c r="GP29" s="85"/>
      <c r="GQ29" s="85"/>
      <c r="GR29" s="85"/>
      <c r="GS29" s="85"/>
      <c r="GT29" s="85"/>
      <c r="GU29" s="85"/>
      <c r="GV29" s="85"/>
      <c r="GW29" s="85"/>
      <c r="GX29" s="85"/>
      <c r="GY29" s="85"/>
      <c r="GZ29" s="85"/>
      <c r="HA29" s="85"/>
      <c r="HB29" s="85"/>
      <c r="HC29" s="85"/>
      <c r="HD29" s="85"/>
      <c r="HE29" s="85"/>
      <c r="HF29" s="85"/>
      <c r="HG29" s="85"/>
      <c r="HH29" s="85"/>
      <c r="HI29" s="85"/>
      <c r="HJ29" s="85"/>
      <c r="HK29" s="85"/>
      <c r="HL29" s="85"/>
      <c r="HM29" s="85"/>
      <c r="HN29" s="85"/>
      <c r="HO29" s="85"/>
      <c r="HP29" s="85"/>
      <c r="HQ29" s="85"/>
      <c r="HR29" s="85"/>
      <c r="HS29" s="85"/>
      <c r="HT29" s="85"/>
      <c r="HU29" s="85"/>
      <c r="HV29" s="85"/>
      <c r="HW29" s="85"/>
      <c r="HX29" s="85"/>
      <c r="HY29" s="85"/>
      <c r="HZ29" s="85"/>
      <c r="IA29" s="85"/>
      <c r="IB29" s="85"/>
      <c r="IC29" s="85"/>
      <c r="ID29" s="85"/>
      <c r="IE29" s="85"/>
      <c r="IF29" s="85"/>
      <c r="IG29" s="85"/>
      <c r="IH29" s="85"/>
      <c r="II29" s="85"/>
      <c r="IJ29" s="85"/>
      <c r="IK29" s="85"/>
      <c r="IL29" s="85"/>
      <c r="IM29" s="85"/>
      <c r="IN29" s="85"/>
      <c r="IO29" s="85"/>
      <c r="IP29" s="85"/>
      <c r="IQ29" s="85"/>
      <c r="IR29" s="85"/>
      <c r="IS29" s="85"/>
      <c r="IT29" s="85"/>
      <c r="IU29" s="85"/>
      <c r="IV29" s="85"/>
    </row>
    <row r="30" spans="1:256" ht="63" customHeight="1" x14ac:dyDescent="0.3">
      <c r="A30" s="339" t="s">
        <v>481</v>
      </c>
      <c r="B30" s="93"/>
      <c r="C30" s="93"/>
      <c r="D30" s="93"/>
      <c r="E30" s="14">
        <v>8044</v>
      </c>
      <c r="F30" s="11"/>
      <c r="G30" s="11"/>
      <c r="H30" s="77"/>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c r="FD30" s="85"/>
      <c r="FE30" s="85"/>
      <c r="FF30" s="85"/>
      <c r="FG30" s="85"/>
      <c r="FH30" s="85"/>
      <c r="FI30" s="85"/>
      <c r="FJ30" s="85"/>
      <c r="FK30" s="85"/>
      <c r="FL30" s="85"/>
      <c r="FM30" s="85"/>
      <c r="FN30" s="85"/>
      <c r="FO30" s="85"/>
      <c r="FP30" s="85"/>
      <c r="FQ30" s="85"/>
      <c r="FR30" s="85"/>
      <c r="FS30" s="85"/>
      <c r="FT30" s="85"/>
      <c r="FU30" s="85"/>
      <c r="FV30" s="85"/>
      <c r="FW30" s="85"/>
      <c r="FX30" s="85"/>
      <c r="FY30" s="85"/>
      <c r="FZ30" s="85"/>
      <c r="GA30" s="85"/>
      <c r="GB30" s="85"/>
      <c r="GC30" s="85"/>
      <c r="GD30" s="85"/>
      <c r="GE30" s="85"/>
      <c r="GF30" s="85"/>
      <c r="GG30" s="85"/>
      <c r="GH30" s="85"/>
      <c r="GI30" s="85"/>
      <c r="GJ30" s="85"/>
      <c r="GK30" s="85"/>
      <c r="GL30" s="85"/>
      <c r="GM30" s="85"/>
      <c r="GN30" s="85"/>
      <c r="GO30" s="85"/>
      <c r="GP30" s="85"/>
      <c r="GQ30" s="85"/>
      <c r="GR30" s="85"/>
      <c r="GS30" s="85"/>
      <c r="GT30" s="85"/>
      <c r="GU30" s="85"/>
      <c r="GV30" s="85"/>
      <c r="GW30" s="85"/>
      <c r="GX30" s="85"/>
      <c r="GY30" s="85"/>
      <c r="GZ30" s="85"/>
      <c r="HA30" s="85"/>
      <c r="HB30" s="85"/>
      <c r="HC30" s="85"/>
      <c r="HD30" s="85"/>
      <c r="HE30" s="85"/>
      <c r="HF30" s="85"/>
      <c r="HG30" s="85"/>
      <c r="HH30" s="85"/>
      <c r="HI30" s="85"/>
      <c r="HJ30" s="85"/>
      <c r="HK30" s="85"/>
      <c r="HL30" s="85"/>
      <c r="HM30" s="85"/>
      <c r="HN30" s="85"/>
      <c r="HO30" s="85"/>
      <c r="HP30" s="85"/>
      <c r="HQ30" s="85"/>
      <c r="HR30" s="85"/>
      <c r="HS30" s="85"/>
      <c r="HT30" s="85"/>
      <c r="HU30" s="85"/>
      <c r="HV30" s="85"/>
      <c r="HW30" s="85"/>
      <c r="HX30" s="85"/>
      <c r="HY30" s="85"/>
      <c r="HZ30" s="85"/>
      <c r="IA30" s="85"/>
      <c r="IB30" s="85"/>
      <c r="IC30" s="85"/>
      <c r="ID30" s="85"/>
      <c r="IE30" s="85"/>
      <c r="IF30" s="85"/>
      <c r="IG30" s="85"/>
      <c r="IH30" s="85"/>
      <c r="II30" s="85"/>
      <c r="IJ30" s="85"/>
      <c r="IK30" s="85"/>
      <c r="IL30" s="85"/>
      <c r="IM30" s="85"/>
      <c r="IN30" s="85"/>
      <c r="IO30" s="85"/>
      <c r="IP30" s="85"/>
      <c r="IQ30" s="85"/>
      <c r="IR30" s="85"/>
      <c r="IS30" s="85"/>
      <c r="IT30" s="85"/>
      <c r="IU30" s="85"/>
      <c r="IV30" s="85"/>
    </row>
    <row r="31" spans="1:256" ht="24" customHeight="1" x14ac:dyDescent="0.3">
      <c r="A31" s="339" t="s">
        <v>44</v>
      </c>
      <c r="B31" s="31"/>
      <c r="C31" s="369">
        <v>57606</v>
      </c>
      <c r="D31" s="369">
        <f>59427-422+2000</f>
        <v>61005</v>
      </c>
      <c r="E31" s="14">
        <v>60539</v>
      </c>
      <c r="F31" s="51">
        <v>63233</v>
      </c>
      <c r="G31" s="51">
        <v>64119</v>
      </c>
      <c r="H31" s="94"/>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c r="GH31" s="85"/>
      <c r="GI31" s="85"/>
      <c r="GJ31" s="85"/>
      <c r="GK31" s="85"/>
      <c r="GL31" s="85"/>
      <c r="GM31" s="85"/>
      <c r="GN31" s="85"/>
      <c r="GO31" s="85"/>
      <c r="GP31" s="85"/>
      <c r="GQ31" s="85"/>
      <c r="GR31" s="85"/>
      <c r="GS31" s="85"/>
      <c r="GT31" s="85"/>
      <c r="GU31" s="85"/>
      <c r="GV31" s="85"/>
      <c r="GW31" s="85"/>
      <c r="GX31" s="85"/>
      <c r="GY31" s="85"/>
      <c r="GZ31" s="85"/>
      <c r="HA31" s="85"/>
      <c r="HB31" s="85"/>
      <c r="HC31" s="85"/>
      <c r="HD31" s="85"/>
      <c r="HE31" s="85"/>
      <c r="HF31" s="85"/>
      <c r="HG31" s="85"/>
      <c r="HH31" s="85"/>
      <c r="HI31" s="85"/>
      <c r="HJ31" s="85"/>
      <c r="HK31" s="85"/>
      <c r="HL31" s="85"/>
      <c r="HM31" s="85"/>
      <c r="HN31" s="85"/>
      <c r="HO31" s="85"/>
      <c r="HP31" s="85"/>
      <c r="HQ31" s="85"/>
      <c r="HR31" s="85"/>
      <c r="HS31" s="85"/>
      <c r="HT31" s="85"/>
      <c r="HU31" s="85"/>
      <c r="HV31" s="85"/>
      <c r="HW31" s="85"/>
      <c r="HX31" s="85"/>
      <c r="HY31" s="85"/>
      <c r="HZ31" s="85"/>
      <c r="IA31" s="85"/>
      <c r="IB31" s="85"/>
      <c r="IC31" s="85"/>
      <c r="ID31" s="85"/>
      <c r="IE31" s="85"/>
      <c r="IF31" s="85"/>
      <c r="IG31" s="85"/>
      <c r="IH31" s="85"/>
      <c r="II31" s="85"/>
      <c r="IJ31" s="85"/>
      <c r="IK31" s="85"/>
      <c r="IL31" s="85"/>
      <c r="IM31" s="85"/>
      <c r="IN31" s="85"/>
      <c r="IO31" s="85"/>
      <c r="IP31" s="85"/>
      <c r="IQ31" s="85"/>
      <c r="IR31" s="85"/>
      <c r="IS31" s="85"/>
      <c r="IT31" s="85"/>
      <c r="IU31" s="85"/>
      <c r="IV31" s="85"/>
    </row>
    <row r="32" spans="1:256" ht="40.950000000000003" customHeight="1" x14ac:dyDescent="0.3">
      <c r="A32" s="95" t="s">
        <v>348</v>
      </c>
      <c r="B32" s="309" t="s">
        <v>198</v>
      </c>
      <c r="C32" s="52">
        <f>SUM(C30:C31)</f>
        <v>57606</v>
      </c>
      <c r="D32" s="52">
        <f>SUM(D30:D31)</f>
        <v>61005</v>
      </c>
      <c r="E32" s="52">
        <f>SUM(E30:E31)</f>
        <v>68583</v>
      </c>
      <c r="F32" s="52">
        <f>SUM(F30:F31)</f>
        <v>63233</v>
      </c>
      <c r="G32" s="52">
        <f>SUM(G30:G31)</f>
        <v>64119</v>
      </c>
      <c r="H32" s="97"/>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c r="CZ32" s="98"/>
      <c r="DA32" s="98"/>
      <c r="DB32" s="98"/>
      <c r="DC32" s="98"/>
      <c r="DD32" s="98"/>
      <c r="DE32" s="98"/>
      <c r="DF32" s="98"/>
      <c r="DG32" s="98"/>
      <c r="DH32" s="98"/>
      <c r="DI32" s="98"/>
      <c r="DJ32" s="98"/>
      <c r="DK32" s="98"/>
      <c r="DL32" s="98"/>
      <c r="DM32" s="98"/>
      <c r="DN32" s="98"/>
      <c r="DO32" s="98"/>
      <c r="DP32" s="98"/>
      <c r="DQ32" s="98"/>
      <c r="DR32" s="98"/>
      <c r="DS32" s="98"/>
      <c r="DT32" s="98"/>
      <c r="DU32" s="98"/>
      <c r="DV32" s="98"/>
      <c r="DW32" s="98"/>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c r="FL32" s="98"/>
      <c r="FM32" s="98"/>
      <c r="FN32" s="98"/>
      <c r="FO32" s="98"/>
      <c r="FP32" s="98"/>
      <c r="FQ32" s="98"/>
      <c r="FR32" s="98"/>
      <c r="FS32" s="98"/>
      <c r="FT32" s="98"/>
      <c r="FU32" s="98"/>
      <c r="FV32" s="98"/>
      <c r="FW32" s="98"/>
      <c r="FX32" s="98"/>
      <c r="FY32" s="98"/>
      <c r="FZ32" s="98"/>
      <c r="GA32" s="98"/>
      <c r="GB32" s="98"/>
      <c r="GC32" s="98"/>
      <c r="GD32" s="98"/>
      <c r="GE32" s="98"/>
      <c r="GF32" s="98"/>
      <c r="GG32" s="98"/>
      <c r="GH32" s="98"/>
      <c r="GI32" s="98"/>
      <c r="GJ32" s="98"/>
      <c r="GK32" s="98"/>
      <c r="GL32" s="98"/>
      <c r="GM32" s="98"/>
      <c r="GN32" s="98"/>
      <c r="GO32" s="98"/>
      <c r="GP32" s="98"/>
      <c r="GQ32" s="98"/>
      <c r="GR32" s="98"/>
      <c r="GS32" s="98"/>
      <c r="GT32" s="98"/>
      <c r="GU32" s="98"/>
      <c r="GV32" s="98"/>
      <c r="GW32" s="98"/>
      <c r="GX32" s="98"/>
      <c r="GY32" s="98"/>
      <c r="GZ32" s="98"/>
      <c r="HA32" s="98"/>
      <c r="HB32" s="98"/>
      <c r="HC32" s="98"/>
      <c r="HD32" s="98"/>
      <c r="HE32" s="98"/>
      <c r="HF32" s="98"/>
      <c r="HG32" s="98"/>
      <c r="HH32" s="98"/>
      <c r="HI32" s="98"/>
      <c r="HJ32" s="98"/>
      <c r="HK32" s="98"/>
      <c r="HL32" s="98"/>
      <c r="HM32" s="98"/>
      <c r="HN32" s="98"/>
      <c r="HO32" s="98"/>
      <c r="HP32" s="98"/>
      <c r="HQ32" s="98"/>
      <c r="HR32" s="98"/>
      <c r="HS32" s="98"/>
      <c r="HT32" s="98"/>
      <c r="HU32" s="98"/>
      <c r="HV32" s="98"/>
      <c r="HW32" s="98"/>
      <c r="HX32" s="98"/>
      <c r="HY32" s="98"/>
      <c r="HZ32" s="98"/>
      <c r="IA32" s="98"/>
      <c r="IB32" s="98"/>
      <c r="IC32" s="98"/>
      <c r="ID32" s="98"/>
      <c r="IE32" s="98"/>
      <c r="IF32" s="98"/>
      <c r="IG32" s="98"/>
      <c r="IH32" s="98"/>
      <c r="II32" s="98"/>
      <c r="IJ32" s="98"/>
      <c r="IK32" s="98"/>
      <c r="IL32" s="98"/>
      <c r="IM32" s="98"/>
      <c r="IN32" s="98"/>
      <c r="IO32" s="98"/>
      <c r="IP32" s="98"/>
      <c r="IQ32" s="98"/>
      <c r="IR32" s="98"/>
      <c r="IS32" s="98"/>
      <c r="IT32" s="98"/>
      <c r="IU32" s="98"/>
      <c r="IV32" s="98"/>
    </row>
    <row r="33" spans="1:256" ht="24" customHeight="1" x14ac:dyDescent="0.25">
      <c r="A33" s="556" t="s">
        <v>349</v>
      </c>
      <c r="B33" s="554"/>
      <c r="C33" s="554"/>
      <c r="D33" s="554"/>
      <c r="E33" s="554"/>
      <c r="F33" s="554"/>
      <c r="G33" s="554"/>
      <c r="H33" s="554"/>
      <c r="I33" s="74"/>
      <c r="J33" s="99"/>
      <c r="K33" s="99"/>
      <c r="L33" s="99"/>
      <c r="M33" s="99"/>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72"/>
      <c r="ED33" s="72"/>
      <c r="EE33" s="72"/>
      <c r="EF33" s="72"/>
      <c r="EG33" s="72"/>
      <c r="EH33" s="72"/>
      <c r="EI33" s="72"/>
      <c r="EJ33" s="72"/>
      <c r="EK33" s="72"/>
      <c r="EL33" s="72"/>
      <c r="EM33" s="72"/>
      <c r="EN33" s="72"/>
      <c r="EO33" s="72"/>
      <c r="EP33" s="72"/>
      <c r="EQ33" s="72"/>
      <c r="ER33" s="72"/>
      <c r="ES33" s="72"/>
      <c r="ET33" s="72"/>
      <c r="EU33" s="72"/>
      <c r="EV33" s="72"/>
      <c r="EW33" s="72"/>
      <c r="EX33" s="72"/>
      <c r="EY33" s="72"/>
      <c r="EZ33" s="72"/>
      <c r="FA33" s="72"/>
      <c r="FB33" s="72"/>
      <c r="FC33" s="72"/>
      <c r="FD33" s="72"/>
      <c r="FE33" s="72"/>
      <c r="FF33" s="72"/>
      <c r="FG33" s="72"/>
      <c r="FH33" s="72"/>
      <c r="FI33" s="72"/>
      <c r="FJ33" s="72"/>
      <c r="FK33" s="72"/>
      <c r="FL33" s="72"/>
      <c r="FM33" s="72"/>
      <c r="FN33" s="72"/>
      <c r="FO33" s="72"/>
      <c r="FP33" s="72"/>
      <c r="FQ33" s="72"/>
      <c r="FR33" s="72"/>
      <c r="FS33" s="72"/>
      <c r="FT33" s="72"/>
      <c r="FU33" s="72"/>
      <c r="FV33" s="72"/>
      <c r="FW33" s="72"/>
      <c r="FX33" s="72"/>
      <c r="FY33" s="72"/>
      <c r="FZ33" s="72"/>
      <c r="GA33" s="72"/>
      <c r="GB33" s="72"/>
      <c r="GC33" s="72"/>
      <c r="GD33" s="72"/>
      <c r="GE33" s="72"/>
      <c r="GF33" s="72"/>
      <c r="GG33" s="72"/>
      <c r="GH33" s="72"/>
      <c r="GI33" s="72"/>
      <c r="GJ33" s="72"/>
      <c r="GK33" s="72"/>
      <c r="GL33" s="72"/>
      <c r="GM33" s="72"/>
      <c r="GN33" s="72"/>
      <c r="GO33" s="72"/>
      <c r="GP33" s="72"/>
      <c r="GQ33" s="72"/>
      <c r="GR33" s="72"/>
      <c r="GS33" s="72"/>
      <c r="GT33" s="72"/>
      <c r="GU33" s="72"/>
      <c r="GV33" s="72"/>
      <c r="GW33" s="72"/>
      <c r="GX33" s="72"/>
      <c r="GY33" s="72"/>
      <c r="GZ33" s="72"/>
      <c r="HA33" s="72"/>
      <c r="HB33" s="72"/>
      <c r="HC33" s="72"/>
      <c r="HD33" s="72"/>
      <c r="HE33" s="72"/>
      <c r="HF33" s="72"/>
      <c r="HG33" s="72"/>
      <c r="HH33" s="72"/>
      <c r="HI33" s="72"/>
      <c r="HJ33" s="72"/>
      <c r="HK33" s="72"/>
      <c r="HL33" s="72"/>
      <c r="HM33" s="72"/>
      <c r="HN33" s="72"/>
      <c r="HO33" s="72"/>
      <c r="HP33" s="72"/>
      <c r="HQ33" s="72"/>
      <c r="HR33" s="72"/>
      <c r="HS33" s="72"/>
      <c r="HT33" s="72"/>
      <c r="HU33" s="72"/>
      <c r="HV33" s="72"/>
      <c r="HW33" s="72"/>
      <c r="HX33" s="72"/>
      <c r="HY33" s="72"/>
      <c r="HZ33" s="72"/>
      <c r="IA33" s="72"/>
      <c r="IB33" s="72"/>
      <c r="IC33" s="72"/>
      <c r="ID33" s="72"/>
      <c r="IE33" s="72"/>
      <c r="IF33" s="72"/>
      <c r="IG33" s="72"/>
      <c r="IH33" s="72"/>
      <c r="II33" s="72"/>
      <c r="IJ33" s="72"/>
      <c r="IK33" s="72"/>
      <c r="IL33" s="72"/>
      <c r="IM33" s="72"/>
      <c r="IN33" s="72"/>
      <c r="IO33" s="72"/>
      <c r="IP33" s="72"/>
      <c r="IQ33" s="72"/>
      <c r="IR33" s="72"/>
      <c r="IS33" s="72"/>
      <c r="IT33" s="72"/>
      <c r="IU33" s="72"/>
      <c r="IV33" s="72"/>
    </row>
    <row r="34" spans="1:256" ht="26.4" customHeight="1" x14ac:dyDescent="0.3">
      <c r="A34" s="367" t="s">
        <v>84</v>
      </c>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c r="GG34" s="85"/>
      <c r="GH34" s="85"/>
      <c r="GI34" s="85"/>
      <c r="GJ34" s="85"/>
      <c r="GK34" s="85"/>
      <c r="GL34" s="85"/>
      <c r="GM34" s="85"/>
      <c r="GN34" s="85"/>
      <c r="GO34" s="85"/>
      <c r="GP34" s="85"/>
      <c r="GQ34" s="85"/>
      <c r="GR34" s="85"/>
      <c r="GS34" s="85"/>
      <c r="GT34" s="85"/>
      <c r="GU34" s="85"/>
      <c r="GV34" s="85"/>
      <c r="GW34" s="85"/>
      <c r="GX34" s="85"/>
      <c r="GY34" s="85"/>
      <c r="GZ34" s="85"/>
      <c r="HA34" s="85"/>
      <c r="HB34" s="85"/>
      <c r="HC34" s="85"/>
      <c r="HD34" s="85"/>
      <c r="HE34" s="85"/>
      <c r="HF34" s="85"/>
      <c r="HG34" s="85"/>
      <c r="HH34" s="85"/>
      <c r="HI34" s="85"/>
      <c r="HJ34" s="85"/>
      <c r="HK34" s="85"/>
      <c r="HL34" s="85"/>
      <c r="HM34" s="85"/>
      <c r="HN34" s="85"/>
      <c r="HO34" s="85"/>
      <c r="HP34" s="85"/>
      <c r="HQ34" s="85"/>
      <c r="HR34" s="85"/>
      <c r="HS34" s="85"/>
      <c r="HT34" s="85"/>
      <c r="HU34" s="85"/>
      <c r="HV34" s="85"/>
      <c r="HW34" s="85"/>
      <c r="HX34" s="85"/>
      <c r="HY34" s="85"/>
      <c r="HZ34" s="85"/>
      <c r="IA34" s="85"/>
      <c r="IB34" s="85"/>
      <c r="IC34" s="85"/>
      <c r="ID34" s="85"/>
      <c r="IE34" s="85"/>
      <c r="IF34" s="85"/>
      <c r="IG34" s="85"/>
      <c r="IH34" s="85"/>
      <c r="II34" s="85"/>
      <c r="IJ34" s="85"/>
      <c r="IK34" s="85"/>
      <c r="IL34" s="85"/>
      <c r="IM34" s="85"/>
      <c r="IN34" s="85"/>
      <c r="IO34" s="85"/>
      <c r="IP34" s="85"/>
      <c r="IQ34" s="85"/>
      <c r="IR34" s="85"/>
      <c r="IS34" s="85"/>
      <c r="IT34" s="85"/>
      <c r="IU34" s="85"/>
      <c r="IV34" s="85"/>
    </row>
    <row r="35" spans="1:256" ht="26.4" customHeight="1" x14ac:dyDescent="0.3">
      <c r="A35" s="555" t="s">
        <v>298</v>
      </c>
      <c r="B35" s="555"/>
      <c r="C35" s="555"/>
      <c r="D35" s="555"/>
      <c r="E35" s="555"/>
      <c r="F35" s="555"/>
      <c r="G35" s="555"/>
      <c r="H35" s="555"/>
      <c r="I35" s="555"/>
      <c r="J35" s="555"/>
      <c r="K35" s="55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c r="EN35" s="85"/>
      <c r="EO35" s="85"/>
      <c r="EP35" s="85"/>
      <c r="EQ35" s="85"/>
      <c r="ER35" s="85"/>
      <c r="ES35" s="85"/>
      <c r="ET35" s="85"/>
      <c r="EU35" s="85"/>
      <c r="EV35" s="85"/>
      <c r="EW35" s="85"/>
      <c r="EX35" s="85"/>
      <c r="EY35" s="85"/>
      <c r="EZ35" s="85"/>
      <c r="FA35" s="85"/>
      <c r="FB35" s="85"/>
      <c r="FC35" s="85"/>
      <c r="FD35" s="85"/>
      <c r="FE35" s="85"/>
      <c r="FF35" s="85"/>
      <c r="FG35" s="85"/>
      <c r="FH35" s="85"/>
      <c r="FI35" s="85"/>
      <c r="FJ35" s="85"/>
      <c r="FK35" s="85"/>
      <c r="FL35" s="85"/>
      <c r="FM35" s="85"/>
      <c r="FN35" s="85"/>
      <c r="FO35" s="85"/>
      <c r="FP35" s="85"/>
      <c r="FQ35" s="85"/>
      <c r="FR35" s="85"/>
      <c r="FS35" s="85"/>
      <c r="FT35" s="85"/>
      <c r="FU35" s="85"/>
      <c r="FV35" s="85"/>
      <c r="FW35" s="85"/>
      <c r="FX35" s="85"/>
      <c r="FY35" s="85"/>
      <c r="FZ35" s="85"/>
      <c r="GA35" s="85"/>
      <c r="GB35" s="85"/>
      <c r="GC35" s="85"/>
      <c r="GD35" s="85"/>
      <c r="GE35" s="85"/>
      <c r="GF35" s="85"/>
      <c r="GG35" s="85"/>
      <c r="GH35" s="85"/>
      <c r="GI35" s="85"/>
      <c r="GJ35" s="85"/>
      <c r="GK35" s="85"/>
      <c r="GL35" s="85"/>
      <c r="GM35" s="85"/>
      <c r="GN35" s="85"/>
      <c r="GO35" s="85"/>
      <c r="GP35" s="85"/>
      <c r="GQ35" s="85"/>
      <c r="GR35" s="85"/>
      <c r="GS35" s="85"/>
      <c r="GT35" s="85"/>
      <c r="GU35" s="85"/>
      <c r="GV35" s="85"/>
      <c r="GW35" s="85"/>
      <c r="GX35" s="85"/>
      <c r="GY35" s="85"/>
      <c r="GZ35" s="85"/>
      <c r="HA35" s="85"/>
      <c r="HB35" s="85"/>
      <c r="HC35" s="85"/>
      <c r="HD35" s="85"/>
      <c r="HE35" s="85"/>
      <c r="HF35" s="85"/>
      <c r="HG35" s="85"/>
      <c r="HH35" s="85"/>
      <c r="HI35" s="85"/>
      <c r="HJ35" s="85"/>
      <c r="HK35" s="85"/>
      <c r="HL35" s="85"/>
      <c r="HM35" s="85"/>
      <c r="HN35" s="85"/>
      <c r="HO35" s="85"/>
      <c r="HP35" s="85"/>
      <c r="HQ35" s="85"/>
      <c r="HR35" s="85"/>
      <c r="HS35" s="85"/>
      <c r="HT35" s="85"/>
      <c r="HU35" s="85"/>
      <c r="HV35" s="85"/>
      <c r="HW35" s="85"/>
      <c r="HX35" s="85"/>
      <c r="HY35" s="85"/>
      <c r="HZ35" s="85"/>
      <c r="IA35" s="85"/>
      <c r="IB35" s="85"/>
      <c r="IC35" s="85"/>
      <c r="ID35" s="85"/>
      <c r="IE35" s="85"/>
      <c r="IF35" s="85"/>
      <c r="IG35" s="85"/>
      <c r="IH35" s="85"/>
      <c r="II35" s="85"/>
      <c r="IJ35" s="85"/>
      <c r="IK35" s="85"/>
      <c r="IL35" s="85"/>
      <c r="IM35" s="85"/>
      <c r="IN35" s="85"/>
      <c r="IO35" s="85"/>
      <c r="IP35" s="85"/>
      <c r="IQ35" s="85"/>
      <c r="IR35" s="85"/>
      <c r="IS35" s="85"/>
      <c r="IT35" s="85"/>
      <c r="IU35" s="85"/>
      <c r="IV35" s="85"/>
    </row>
    <row r="36" spans="1:256" ht="15.6" x14ac:dyDescent="0.3">
      <c r="A36" s="70" t="s">
        <v>218</v>
      </c>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85"/>
      <c r="GE36" s="85"/>
      <c r="GF36" s="85"/>
      <c r="GG36" s="85"/>
      <c r="GH36" s="85"/>
      <c r="GI36" s="85"/>
      <c r="GJ36" s="85"/>
      <c r="GK36" s="85"/>
      <c r="GL36" s="85"/>
      <c r="GM36" s="85"/>
      <c r="GN36" s="85"/>
      <c r="GO36" s="85"/>
      <c r="GP36" s="85"/>
      <c r="GQ36" s="85"/>
      <c r="GR36" s="85"/>
      <c r="GS36" s="85"/>
      <c r="GT36" s="85"/>
      <c r="GU36" s="85"/>
      <c r="GV36" s="85"/>
      <c r="GW36" s="85"/>
      <c r="GX36" s="85"/>
      <c r="GY36" s="85"/>
      <c r="GZ36" s="85"/>
      <c r="HA36" s="85"/>
      <c r="HB36" s="85"/>
      <c r="HC36" s="85"/>
      <c r="HD36" s="85"/>
      <c r="HE36" s="85"/>
      <c r="HF36" s="85"/>
      <c r="HG36" s="85"/>
      <c r="HH36" s="85"/>
      <c r="HI36" s="85"/>
      <c r="HJ36" s="85"/>
      <c r="HK36" s="85"/>
      <c r="HL36" s="85"/>
      <c r="HM36" s="85"/>
      <c r="HN36" s="85"/>
      <c r="HO36" s="85"/>
      <c r="HP36" s="85"/>
      <c r="HQ36" s="85"/>
      <c r="HR36" s="85"/>
      <c r="HS36" s="85"/>
      <c r="HT36" s="85"/>
      <c r="HU36" s="85"/>
      <c r="HV36" s="85"/>
      <c r="HW36" s="85"/>
      <c r="HX36" s="85"/>
      <c r="HY36" s="85"/>
      <c r="HZ36" s="85"/>
      <c r="IA36" s="85"/>
      <c r="IB36" s="85"/>
      <c r="IC36" s="85"/>
      <c r="ID36" s="85"/>
      <c r="IE36" s="85"/>
      <c r="IF36" s="85"/>
      <c r="IG36" s="85"/>
      <c r="IH36" s="85"/>
      <c r="II36" s="85"/>
      <c r="IJ36" s="85"/>
      <c r="IK36" s="85"/>
      <c r="IL36" s="85"/>
      <c r="IM36" s="85"/>
      <c r="IN36" s="85"/>
      <c r="IO36" s="85"/>
      <c r="IP36" s="85"/>
      <c r="IQ36" s="85"/>
      <c r="IR36" s="85"/>
      <c r="IS36" s="85"/>
      <c r="IT36" s="85"/>
      <c r="IU36" s="85"/>
      <c r="IV36" s="85"/>
    </row>
    <row r="37" spans="1:256" ht="33.6" customHeight="1" x14ac:dyDescent="0.25">
      <c r="A37" s="556" t="s">
        <v>350</v>
      </c>
      <c r="B37" s="556"/>
      <c r="C37" s="556"/>
      <c r="D37" s="556"/>
      <c r="E37" s="556"/>
      <c r="F37" s="556"/>
      <c r="G37" s="556"/>
      <c r="H37" s="556"/>
      <c r="I37" s="556"/>
      <c r="J37" s="556"/>
      <c r="K37" s="556"/>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c r="IE37" s="72"/>
      <c r="IF37" s="72"/>
      <c r="IG37" s="72"/>
      <c r="IH37" s="72"/>
      <c r="II37" s="72"/>
      <c r="IJ37" s="72"/>
      <c r="IK37" s="72"/>
      <c r="IL37" s="72"/>
      <c r="IM37" s="72"/>
      <c r="IN37" s="72"/>
      <c r="IO37" s="72"/>
      <c r="IP37" s="72"/>
      <c r="IQ37" s="72"/>
      <c r="IR37" s="72"/>
      <c r="IS37" s="72"/>
      <c r="IT37" s="72"/>
      <c r="IU37" s="72"/>
      <c r="IV37" s="72"/>
    </row>
    <row r="38" spans="1:256" ht="23.4" customHeight="1" x14ac:dyDescent="0.3">
      <c r="A38" s="557" t="s">
        <v>94</v>
      </c>
      <c r="B38" s="557"/>
      <c r="C38" s="634" t="s">
        <v>26</v>
      </c>
      <c r="D38" s="550" t="s">
        <v>461</v>
      </c>
      <c r="E38" s="550" t="s">
        <v>52</v>
      </c>
      <c r="F38" s="550" t="s">
        <v>29</v>
      </c>
      <c r="G38" s="550"/>
      <c r="H38" s="550"/>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1"/>
      <c r="BM38" s="101"/>
      <c r="BN38" s="101"/>
      <c r="BO38" s="101"/>
      <c r="BP38" s="101"/>
      <c r="BQ38" s="101"/>
      <c r="BR38" s="101"/>
      <c r="BS38" s="101"/>
      <c r="BT38" s="101"/>
      <c r="BU38" s="10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01"/>
      <c r="CV38" s="101"/>
      <c r="CW38" s="101"/>
      <c r="CX38" s="101"/>
      <c r="CY38" s="101"/>
      <c r="CZ38" s="101"/>
      <c r="DA38" s="101"/>
      <c r="DB38" s="101"/>
      <c r="DC38" s="101"/>
      <c r="DD38" s="101"/>
      <c r="DE38" s="101"/>
      <c r="DF38" s="101"/>
      <c r="DG38" s="101"/>
      <c r="DH38" s="101"/>
      <c r="DI38" s="101"/>
      <c r="DJ38" s="101"/>
      <c r="DK38" s="101"/>
      <c r="DL38" s="101"/>
      <c r="DM38" s="101"/>
      <c r="DN38" s="101"/>
      <c r="DO38" s="101"/>
      <c r="DP38" s="101"/>
      <c r="DQ38" s="101"/>
      <c r="DR38" s="101"/>
      <c r="DS38" s="101"/>
      <c r="DT38" s="101"/>
      <c r="DU38" s="101"/>
      <c r="DV38" s="101"/>
      <c r="DW38" s="101"/>
      <c r="DX38" s="101"/>
      <c r="DY38" s="101"/>
      <c r="DZ38" s="101"/>
      <c r="EA38" s="101"/>
      <c r="EB38" s="101"/>
      <c r="EC38" s="101"/>
      <c r="ED38" s="101"/>
      <c r="EE38" s="101"/>
      <c r="EF38" s="101"/>
      <c r="EG38" s="101"/>
      <c r="EH38" s="101"/>
      <c r="EI38" s="101"/>
      <c r="EJ38" s="101"/>
      <c r="EK38" s="101"/>
      <c r="EL38" s="101"/>
      <c r="EM38" s="101"/>
      <c r="EN38" s="101"/>
      <c r="EO38" s="101"/>
      <c r="EP38" s="101"/>
      <c r="EQ38" s="101"/>
      <c r="ER38" s="101"/>
      <c r="ES38" s="101"/>
      <c r="ET38" s="101"/>
      <c r="EU38" s="101"/>
      <c r="EV38" s="101"/>
      <c r="EW38" s="101"/>
      <c r="EX38" s="101"/>
      <c r="EY38" s="101"/>
      <c r="EZ38" s="101"/>
      <c r="FA38" s="101"/>
      <c r="FB38" s="101"/>
      <c r="FC38" s="101"/>
      <c r="FD38" s="101"/>
      <c r="FE38" s="101"/>
      <c r="FF38" s="101"/>
      <c r="FG38" s="101"/>
      <c r="FH38" s="101"/>
      <c r="FI38" s="101"/>
      <c r="FJ38" s="101"/>
      <c r="FK38" s="101"/>
      <c r="FL38" s="101"/>
      <c r="FM38" s="101"/>
      <c r="FN38" s="101"/>
      <c r="FO38" s="101"/>
      <c r="FP38" s="101"/>
      <c r="FQ38" s="101"/>
      <c r="FR38" s="101"/>
      <c r="FS38" s="101"/>
      <c r="FT38" s="101"/>
      <c r="FU38" s="101"/>
      <c r="FV38" s="101"/>
      <c r="FW38" s="101"/>
      <c r="FX38" s="101"/>
      <c r="FY38" s="101"/>
      <c r="FZ38" s="101"/>
      <c r="GA38" s="101"/>
      <c r="GB38" s="101"/>
      <c r="GC38" s="101"/>
      <c r="GD38" s="101"/>
      <c r="GE38" s="101"/>
      <c r="GF38" s="101"/>
      <c r="GG38" s="101"/>
      <c r="GH38" s="101"/>
      <c r="GI38" s="101"/>
      <c r="GJ38" s="101"/>
      <c r="GK38" s="101"/>
      <c r="GL38" s="101"/>
      <c r="GM38" s="101"/>
      <c r="GN38" s="101"/>
      <c r="GO38" s="101"/>
      <c r="GP38" s="101"/>
      <c r="GQ38" s="101"/>
      <c r="GR38" s="101"/>
      <c r="GS38" s="101"/>
      <c r="GT38" s="101"/>
      <c r="GU38" s="101"/>
      <c r="GV38" s="101"/>
      <c r="GW38" s="101"/>
      <c r="GX38" s="101"/>
      <c r="GY38" s="101"/>
      <c r="GZ38" s="101"/>
      <c r="HA38" s="101"/>
      <c r="HB38" s="101"/>
      <c r="HC38" s="101"/>
      <c r="HD38" s="101"/>
      <c r="HE38" s="101"/>
      <c r="HF38" s="101"/>
      <c r="HG38" s="101"/>
      <c r="HH38" s="101"/>
      <c r="HI38" s="101"/>
      <c r="HJ38" s="101"/>
      <c r="HK38" s="101"/>
      <c r="HL38" s="101"/>
      <c r="HM38" s="101"/>
      <c r="HN38" s="101"/>
      <c r="HO38" s="101"/>
      <c r="HP38" s="101"/>
      <c r="HQ38" s="101"/>
      <c r="HR38" s="101"/>
      <c r="HS38" s="101"/>
      <c r="HT38" s="101"/>
      <c r="HU38" s="101"/>
      <c r="HV38" s="101"/>
      <c r="HW38" s="101"/>
      <c r="HX38" s="101"/>
      <c r="HY38" s="101"/>
      <c r="HZ38" s="101"/>
      <c r="IA38" s="101"/>
      <c r="IB38" s="101"/>
      <c r="IC38" s="101"/>
      <c r="ID38" s="101"/>
      <c r="IE38" s="101"/>
      <c r="IF38" s="101"/>
      <c r="IG38" s="101"/>
      <c r="IH38" s="101"/>
      <c r="II38" s="101"/>
      <c r="IJ38" s="101"/>
      <c r="IK38" s="101"/>
      <c r="IL38" s="101"/>
      <c r="IM38" s="101"/>
      <c r="IN38" s="101"/>
      <c r="IO38" s="101"/>
      <c r="IP38" s="101"/>
      <c r="IQ38" s="101"/>
      <c r="IR38" s="101"/>
      <c r="IS38" s="101"/>
      <c r="IT38" s="101"/>
      <c r="IU38" s="101"/>
      <c r="IV38" s="101"/>
    </row>
    <row r="39" spans="1:256" ht="42.75" customHeight="1" x14ac:dyDescent="0.3">
      <c r="A39" s="557"/>
      <c r="B39" s="557"/>
      <c r="C39" s="634"/>
      <c r="D39" s="550"/>
      <c r="E39" s="550"/>
      <c r="F39" s="519" t="s">
        <v>53</v>
      </c>
      <c r="G39" s="519" t="s">
        <v>54</v>
      </c>
      <c r="H39" s="519" t="s">
        <v>460</v>
      </c>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c r="DA39" s="102"/>
      <c r="DB39" s="102"/>
      <c r="DC39" s="102"/>
      <c r="DD39" s="102"/>
      <c r="DE39" s="102"/>
      <c r="DF39" s="102"/>
      <c r="DG39" s="102"/>
      <c r="DH39" s="102"/>
      <c r="DI39" s="102"/>
      <c r="DJ39" s="102"/>
      <c r="DK39" s="102"/>
      <c r="DL39" s="102"/>
      <c r="DM39" s="102"/>
      <c r="DN39" s="102"/>
      <c r="DO39" s="102"/>
      <c r="DP39" s="102"/>
      <c r="DQ39" s="102"/>
      <c r="DR39" s="102"/>
      <c r="DS39" s="102"/>
      <c r="DT39" s="102"/>
      <c r="DU39" s="102"/>
      <c r="DV39" s="102"/>
      <c r="DW39" s="102"/>
      <c r="DX39" s="102"/>
      <c r="DY39" s="102"/>
      <c r="DZ39" s="102"/>
      <c r="EA39" s="102"/>
      <c r="EB39" s="102"/>
      <c r="EC39" s="102"/>
      <c r="ED39" s="102"/>
      <c r="EE39" s="102"/>
      <c r="EF39" s="102"/>
      <c r="EG39" s="102"/>
      <c r="EH39" s="102"/>
      <c r="EI39" s="102"/>
      <c r="EJ39" s="102"/>
      <c r="EK39" s="102"/>
      <c r="EL39" s="102"/>
      <c r="EM39" s="102"/>
      <c r="EN39" s="102"/>
      <c r="EO39" s="102"/>
      <c r="EP39" s="102"/>
      <c r="EQ39" s="102"/>
      <c r="ER39" s="102"/>
      <c r="ES39" s="102"/>
      <c r="ET39" s="102"/>
      <c r="EU39" s="102"/>
      <c r="EV39" s="102"/>
      <c r="EW39" s="102"/>
      <c r="EX39" s="102"/>
      <c r="EY39" s="102"/>
      <c r="EZ39" s="102"/>
      <c r="FA39" s="102"/>
      <c r="FB39" s="102"/>
      <c r="FC39" s="102"/>
      <c r="FD39" s="102"/>
      <c r="FE39" s="102"/>
      <c r="FF39" s="102"/>
      <c r="FG39" s="102"/>
      <c r="FH39" s="102"/>
      <c r="FI39" s="102"/>
      <c r="FJ39" s="102"/>
      <c r="FK39" s="102"/>
      <c r="FL39" s="102"/>
      <c r="FM39" s="102"/>
      <c r="FN39" s="102"/>
      <c r="FO39" s="102"/>
      <c r="FP39" s="102"/>
      <c r="FQ39" s="102"/>
      <c r="FR39" s="102"/>
      <c r="FS39" s="102"/>
      <c r="FT39" s="102"/>
      <c r="FU39" s="102"/>
      <c r="FV39" s="102"/>
      <c r="FW39" s="102"/>
      <c r="FX39" s="102"/>
      <c r="FY39" s="102"/>
      <c r="FZ39" s="102"/>
      <c r="GA39" s="102"/>
      <c r="GB39" s="102"/>
      <c r="GC39" s="102"/>
      <c r="GD39" s="102"/>
      <c r="GE39" s="102"/>
      <c r="GF39" s="102"/>
      <c r="GG39" s="102"/>
      <c r="GH39" s="102"/>
      <c r="GI39" s="102"/>
      <c r="GJ39" s="102"/>
      <c r="GK39" s="102"/>
      <c r="GL39" s="102"/>
      <c r="GM39" s="102"/>
      <c r="GN39" s="102"/>
      <c r="GO39" s="102"/>
      <c r="GP39" s="102"/>
      <c r="GQ39" s="102"/>
      <c r="GR39" s="102"/>
      <c r="GS39" s="102"/>
      <c r="GT39" s="102"/>
      <c r="GU39" s="102"/>
      <c r="GV39" s="102"/>
      <c r="GW39" s="102"/>
      <c r="GX39" s="102"/>
      <c r="GY39" s="102"/>
      <c r="GZ39" s="102"/>
      <c r="HA39" s="102"/>
      <c r="HB39" s="102"/>
      <c r="HC39" s="102"/>
      <c r="HD39" s="102"/>
      <c r="HE39" s="102"/>
      <c r="HF39" s="102"/>
      <c r="HG39" s="102"/>
      <c r="HH39" s="102"/>
      <c r="HI39" s="102"/>
      <c r="HJ39" s="102"/>
      <c r="HK39" s="102"/>
      <c r="HL39" s="102"/>
      <c r="HM39" s="102"/>
      <c r="HN39" s="102"/>
      <c r="HO39" s="102"/>
      <c r="HP39" s="102"/>
      <c r="HQ39" s="102"/>
      <c r="HR39" s="102"/>
      <c r="HS39" s="102"/>
      <c r="HT39" s="102"/>
      <c r="HU39" s="102"/>
      <c r="HV39" s="102"/>
      <c r="HW39" s="102"/>
      <c r="HX39" s="102"/>
      <c r="HY39" s="102"/>
      <c r="HZ39" s="102"/>
      <c r="IA39" s="102"/>
      <c r="IB39" s="102"/>
      <c r="IC39" s="102"/>
      <c r="ID39" s="102"/>
      <c r="IE39" s="102"/>
      <c r="IF39" s="102"/>
      <c r="IG39" s="102"/>
      <c r="IH39" s="102"/>
      <c r="II39" s="102"/>
      <c r="IJ39" s="102"/>
      <c r="IK39" s="102"/>
      <c r="IL39" s="102"/>
      <c r="IM39" s="102"/>
      <c r="IN39" s="102"/>
      <c r="IO39" s="102"/>
      <c r="IP39" s="102"/>
      <c r="IQ39" s="102"/>
      <c r="IR39" s="102"/>
      <c r="IS39" s="102"/>
      <c r="IT39" s="102"/>
      <c r="IU39" s="102"/>
      <c r="IV39" s="102"/>
    </row>
    <row r="40" spans="1:256" ht="24" customHeight="1" x14ac:dyDescent="0.3">
      <c r="A40" s="551" t="s">
        <v>94</v>
      </c>
      <c r="B40" s="552"/>
      <c r="C40" s="104" t="s">
        <v>95</v>
      </c>
      <c r="D40" s="104" t="s">
        <v>95</v>
      </c>
      <c r="E40" s="104" t="s">
        <v>95</v>
      </c>
      <c r="F40" s="104" t="s">
        <v>95</v>
      </c>
      <c r="G40" s="104" t="s">
        <v>95</v>
      </c>
      <c r="H40" s="11"/>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2"/>
      <c r="DV40" s="102"/>
      <c r="DW40" s="102"/>
      <c r="DX40" s="102"/>
      <c r="DY40" s="102"/>
      <c r="DZ40" s="102"/>
      <c r="EA40" s="102"/>
      <c r="EB40" s="102"/>
      <c r="EC40" s="102"/>
      <c r="ED40" s="102"/>
      <c r="EE40" s="102"/>
      <c r="EF40" s="102"/>
      <c r="EG40" s="102"/>
      <c r="EH40" s="102"/>
      <c r="EI40" s="102"/>
      <c r="EJ40" s="102"/>
      <c r="EK40" s="102"/>
      <c r="EL40" s="102"/>
      <c r="EM40" s="102"/>
      <c r="EN40" s="102"/>
      <c r="EO40" s="102"/>
      <c r="EP40" s="102"/>
      <c r="EQ40" s="102"/>
      <c r="ER40" s="102"/>
      <c r="ES40" s="102"/>
      <c r="ET40" s="102"/>
      <c r="EU40" s="102"/>
      <c r="EV40" s="102"/>
      <c r="EW40" s="102"/>
      <c r="EX40" s="102"/>
      <c r="EY40" s="102"/>
      <c r="EZ40" s="102"/>
      <c r="FA40" s="102"/>
      <c r="FB40" s="102"/>
      <c r="FC40" s="102"/>
      <c r="FD40" s="102"/>
      <c r="FE40" s="102"/>
      <c r="FF40" s="102"/>
      <c r="FG40" s="102"/>
      <c r="FH40" s="102"/>
      <c r="FI40" s="102"/>
      <c r="FJ40" s="102"/>
      <c r="FK40" s="102"/>
      <c r="FL40" s="102"/>
      <c r="FM40" s="102"/>
      <c r="FN40" s="102"/>
      <c r="FO40" s="102"/>
      <c r="FP40" s="102"/>
      <c r="FQ40" s="102"/>
      <c r="FR40" s="102"/>
      <c r="FS40" s="102"/>
      <c r="FT40" s="102"/>
      <c r="FU40" s="102"/>
      <c r="FV40" s="102"/>
      <c r="FW40" s="102"/>
      <c r="FX40" s="102"/>
      <c r="FY40" s="102"/>
      <c r="FZ40" s="102"/>
      <c r="GA40" s="102"/>
      <c r="GB40" s="102"/>
      <c r="GC40" s="102"/>
      <c r="GD40" s="102"/>
      <c r="GE40" s="102"/>
      <c r="GF40" s="102"/>
      <c r="GG40" s="102"/>
      <c r="GH40" s="102"/>
      <c r="GI40" s="102"/>
      <c r="GJ40" s="102"/>
      <c r="GK40" s="102"/>
      <c r="GL40" s="102"/>
      <c r="GM40" s="102"/>
      <c r="GN40" s="102"/>
      <c r="GO40" s="102"/>
      <c r="GP40" s="102"/>
      <c r="GQ40" s="102"/>
      <c r="GR40" s="102"/>
      <c r="GS40" s="102"/>
      <c r="GT40" s="102"/>
      <c r="GU40" s="102"/>
      <c r="GV40" s="102"/>
      <c r="GW40" s="102"/>
      <c r="GX40" s="102"/>
      <c r="GY40" s="102"/>
      <c r="GZ40" s="102"/>
      <c r="HA40" s="102"/>
      <c r="HB40" s="102"/>
      <c r="HC40" s="102"/>
      <c r="HD40" s="102"/>
      <c r="HE40" s="102"/>
      <c r="HF40" s="102"/>
      <c r="HG40" s="102"/>
      <c r="HH40" s="102"/>
      <c r="HI40" s="102"/>
      <c r="HJ40" s="102"/>
      <c r="HK40" s="102"/>
      <c r="HL40" s="102"/>
      <c r="HM40" s="102"/>
      <c r="HN40" s="102"/>
      <c r="HO40" s="102"/>
      <c r="HP40" s="102"/>
      <c r="HQ40" s="102"/>
      <c r="HR40" s="102"/>
      <c r="HS40" s="102"/>
      <c r="HT40" s="102"/>
      <c r="HU40" s="102"/>
      <c r="HV40" s="102"/>
      <c r="HW40" s="102"/>
      <c r="HX40" s="102"/>
      <c r="HY40" s="102"/>
      <c r="HZ40" s="102"/>
      <c r="IA40" s="102"/>
      <c r="IB40" s="102"/>
      <c r="IC40" s="102"/>
      <c r="ID40" s="102"/>
      <c r="IE40" s="102"/>
      <c r="IF40" s="102"/>
      <c r="IG40" s="102"/>
      <c r="IH40" s="102"/>
      <c r="II40" s="102"/>
      <c r="IJ40" s="102"/>
      <c r="IK40" s="102"/>
      <c r="IL40" s="102"/>
      <c r="IM40" s="102"/>
      <c r="IN40" s="102"/>
      <c r="IO40" s="102"/>
      <c r="IP40" s="102"/>
      <c r="IQ40" s="102"/>
      <c r="IR40" s="102"/>
      <c r="IS40" s="102"/>
      <c r="IT40" s="102"/>
      <c r="IU40" s="102"/>
      <c r="IV40" s="102"/>
    </row>
    <row r="41" spans="1:256" ht="61.2" customHeight="1" x14ac:dyDescent="0.3">
      <c r="A41" s="553" t="s">
        <v>351</v>
      </c>
      <c r="B41" s="553"/>
      <c r="C41" s="93" t="s">
        <v>220</v>
      </c>
      <c r="D41" s="106">
        <v>61</v>
      </c>
      <c r="E41" s="106">
        <v>62</v>
      </c>
      <c r="F41" s="106">
        <v>62</v>
      </c>
      <c r="G41" s="106">
        <v>62</v>
      </c>
      <c r="H41" s="106">
        <v>62</v>
      </c>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c r="DK41" s="102"/>
      <c r="DL41" s="102"/>
      <c r="DM41" s="102"/>
      <c r="DN41" s="102"/>
      <c r="DO41" s="102"/>
      <c r="DP41" s="102"/>
      <c r="DQ41" s="102"/>
      <c r="DR41" s="102"/>
      <c r="DS41" s="102"/>
      <c r="DT41" s="102"/>
      <c r="DU41" s="102"/>
      <c r="DV41" s="102"/>
      <c r="DW41" s="102"/>
      <c r="DX41" s="102"/>
      <c r="DY41" s="102"/>
      <c r="DZ41" s="102"/>
      <c r="EA41" s="102"/>
      <c r="EB41" s="102"/>
      <c r="EC41" s="102"/>
      <c r="ED41" s="102"/>
      <c r="EE41" s="102"/>
      <c r="EF41" s="102"/>
      <c r="EG41" s="102"/>
      <c r="EH41" s="102"/>
      <c r="EI41" s="102"/>
      <c r="EJ41" s="102"/>
      <c r="EK41" s="102"/>
      <c r="EL41" s="102"/>
      <c r="EM41" s="102"/>
      <c r="EN41" s="102"/>
      <c r="EO41" s="102"/>
      <c r="EP41" s="102"/>
      <c r="EQ41" s="102"/>
      <c r="ER41" s="102"/>
      <c r="ES41" s="102"/>
      <c r="ET41" s="102"/>
      <c r="EU41" s="102"/>
      <c r="EV41" s="102"/>
      <c r="EW41" s="102"/>
      <c r="EX41" s="102"/>
      <c r="EY41" s="102"/>
      <c r="EZ41" s="102"/>
      <c r="FA41" s="102"/>
      <c r="FB41" s="102"/>
      <c r="FC41" s="102"/>
      <c r="FD41" s="102"/>
      <c r="FE41" s="102"/>
      <c r="FF41" s="102"/>
      <c r="FG41" s="102"/>
      <c r="FH41" s="102"/>
      <c r="FI41" s="102"/>
      <c r="FJ41" s="102"/>
      <c r="FK41" s="102"/>
      <c r="FL41" s="102"/>
      <c r="FM41" s="102"/>
      <c r="FN41" s="102"/>
      <c r="FO41" s="102"/>
      <c r="FP41" s="102"/>
      <c r="FQ41" s="102"/>
      <c r="FR41" s="102"/>
      <c r="FS41" s="102"/>
      <c r="FT41" s="102"/>
      <c r="FU41" s="102"/>
      <c r="FV41" s="102"/>
      <c r="FW41" s="102"/>
      <c r="FX41" s="102"/>
      <c r="FY41" s="102"/>
      <c r="FZ41" s="102"/>
      <c r="GA41" s="102"/>
      <c r="GB41" s="102"/>
      <c r="GC41" s="102"/>
      <c r="GD41" s="102"/>
      <c r="GE41" s="102"/>
      <c r="GF41" s="102"/>
      <c r="GG41" s="102"/>
      <c r="GH41" s="102"/>
      <c r="GI41" s="102"/>
      <c r="GJ41" s="102"/>
      <c r="GK41" s="102"/>
      <c r="GL41" s="102"/>
      <c r="GM41" s="102"/>
      <c r="GN41" s="102"/>
      <c r="GO41" s="102"/>
      <c r="GP41" s="102"/>
      <c r="GQ41" s="102"/>
      <c r="GR41" s="102"/>
      <c r="GS41" s="102"/>
      <c r="GT41" s="102"/>
      <c r="GU41" s="102"/>
      <c r="GV41" s="102"/>
      <c r="GW41" s="102"/>
      <c r="GX41" s="102"/>
      <c r="GY41" s="102"/>
      <c r="GZ41" s="102"/>
      <c r="HA41" s="102"/>
      <c r="HB41" s="102"/>
      <c r="HC41" s="102"/>
      <c r="HD41" s="102"/>
      <c r="HE41" s="102"/>
      <c r="HF41" s="102"/>
      <c r="HG41" s="102"/>
      <c r="HH41" s="102"/>
      <c r="HI41" s="102"/>
      <c r="HJ41" s="102"/>
      <c r="HK41" s="102"/>
      <c r="HL41" s="102"/>
      <c r="HM41" s="102"/>
      <c r="HN41" s="102"/>
      <c r="HO41" s="102"/>
      <c r="HP41" s="102"/>
      <c r="HQ41" s="102"/>
      <c r="HR41" s="102"/>
      <c r="HS41" s="102"/>
      <c r="HT41" s="102"/>
      <c r="HU41" s="102"/>
      <c r="HV41" s="102"/>
      <c r="HW41" s="102"/>
      <c r="HX41" s="102"/>
      <c r="HY41" s="102"/>
      <c r="HZ41" s="102"/>
      <c r="IA41" s="102"/>
      <c r="IB41" s="102"/>
      <c r="IC41" s="102"/>
      <c r="ID41" s="102"/>
      <c r="IE41" s="102"/>
      <c r="IF41" s="102"/>
      <c r="IG41" s="102"/>
      <c r="IH41" s="102"/>
      <c r="II41" s="102"/>
      <c r="IJ41" s="102"/>
      <c r="IK41" s="102"/>
      <c r="IL41" s="102"/>
      <c r="IM41" s="102"/>
      <c r="IN41" s="102"/>
      <c r="IO41" s="102"/>
      <c r="IP41" s="102"/>
      <c r="IQ41" s="102"/>
      <c r="IR41" s="102"/>
      <c r="IS41" s="102"/>
      <c r="IT41" s="102"/>
      <c r="IU41" s="102"/>
      <c r="IV41" s="102"/>
    </row>
    <row r="42" spans="1:256" ht="15.6" x14ac:dyDescent="0.3">
      <c r="A42" s="102"/>
      <c r="B42" s="102" t="s">
        <v>221</v>
      </c>
      <c r="C42" s="102"/>
      <c r="D42" s="102" t="s">
        <v>96</v>
      </c>
      <c r="E42" s="102" t="s">
        <v>96</v>
      </c>
      <c r="F42" s="102" t="s">
        <v>96</v>
      </c>
      <c r="G42" s="102" t="s">
        <v>96</v>
      </c>
      <c r="H42" s="102" t="s">
        <v>96</v>
      </c>
      <c r="I42" s="102"/>
      <c r="J42" s="102" t="s">
        <v>96</v>
      </c>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c r="AO42" s="102"/>
      <c r="AP42" s="102"/>
      <c r="AQ42" s="102"/>
      <c r="AR42" s="102"/>
      <c r="AS42" s="102"/>
      <c r="AT42" s="102"/>
      <c r="AU42" s="102"/>
      <c r="AV42" s="102"/>
      <c r="AW42" s="102"/>
      <c r="AX42" s="102"/>
      <c r="AY42" s="102"/>
      <c r="AZ42" s="102"/>
      <c r="BA42" s="102"/>
      <c r="BB42" s="102"/>
      <c r="BC42" s="102"/>
      <c r="BD42" s="102"/>
      <c r="BE42" s="102"/>
      <c r="BF42" s="102"/>
      <c r="BG42" s="102"/>
      <c r="BH42" s="102"/>
      <c r="BI42" s="102"/>
      <c r="BJ42" s="102"/>
      <c r="BK42" s="102"/>
      <c r="BL42" s="102"/>
      <c r="BM42" s="102"/>
      <c r="BN42" s="102"/>
      <c r="BO42" s="102"/>
      <c r="BP42" s="102"/>
      <c r="BQ42" s="102"/>
      <c r="BR42" s="102"/>
      <c r="BS42" s="102"/>
      <c r="BT42" s="102"/>
      <c r="BU42" s="102"/>
      <c r="BV42" s="102"/>
      <c r="BW42" s="102"/>
      <c r="BX42" s="102"/>
      <c r="BY42" s="102"/>
      <c r="BZ42" s="102"/>
      <c r="CA42" s="102"/>
      <c r="CB42" s="102"/>
      <c r="CC42" s="102"/>
      <c r="CD42" s="102"/>
      <c r="CE42" s="102"/>
      <c r="CF42" s="102"/>
      <c r="CG42" s="102"/>
      <c r="CH42" s="102"/>
      <c r="CI42" s="102"/>
      <c r="CJ42" s="102"/>
      <c r="CK42" s="102"/>
      <c r="CL42" s="102"/>
      <c r="CM42" s="102"/>
      <c r="CN42" s="102"/>
      <c r="CO42" s="102"/>
      <c r="CP42" s="102"/>
      <c r="CQ42" s="102"/>
      <c r="CR42" s="102"/>
      <c r="CS42" s="102"/>
      <c r="CT42" s="102"/>
      <c r="CU42" s="102"/>
      <c r="CV42" s="102"/>
      <c r="CW42" s="102"/>
      <c r="CX42" s="102"/>
      <c r="CY42" s="102"/>
      <c r="CZ42" s="102"/>
      <c r="DA42" s="102"/>
      <c r="DB42" s="102"/>
      <c r="DC42" s="102"/>
      <c r="DD42" s="102"/>
      <c r="DE42" s="102"/>
      <c r="DF42" s="102"/>
      <c r="DG42" s="102"/>
      <c r="DH42" s="102"/>
      <c r="DI42" s="102"/>
      <c r="DJ42" s="102"/>
      <c r="DK42" s="102"/>
      <c r="DL42" s="102"/>
      <c r="DM42" s="102"/>
      <c r="DN42" s="102"/>
      <c r="DO42" s="102"/>
      <c r="DP42" s="102"/>
      <c r="DQ42" s="102"/>
      <c r="DR42" s="102"/>
      <c r="DS42" s="102"/>
      <c r="DT42" s="102"/>
      <c r="DU42" s="102"/>
      <c r="DV42" s="102"/>
      <c r="DW42" s="102"/>
      <c r="DX42" s="102"/>
      <c r="DY42" s="102"/>
      <c r="DZ42" s="102"/>
      <c r="EA42" s="102"/>
      <c r="EB42" s="102"/>
      <c r="EC42" s="102"/>
      <c r="ED42" s="102"/>
      <c r="EE42" s="102"/>
      <c r="EF42" s="102"/>
      <c r="EG42" s="102"/>
      <c r="EH42" s="102"/>
      <c r="EI42" s="102"/>
      <c r="EJ42" s="102"/>
      <c r="EK42" s="102"/>
      <c r="EL42" s="102"/>
      <c r="EM42" s="102"/>
      <c r="EN42" s="102"/>
      <c r="EO42" s="102"/>
      <c r="EP42" s="102"/>
      <c r="EQ42" s="102"/>
      <c r="ER42" s="102"/>
      <c r="ES42" s="102"/>
      <c r="ET42" s="102"/>
      <c r="EU42" s="102"/>
      <c r="EV42" s="102"/>
      <c r="EW42" s="102"/>
      <c r="EX42" s="102"/>
      <c r="EY42" s="102"/>
      <c r="EZ42" s="102"/>
      <c r="FA42" s="102"/>
      <c r="FB42" s="102"/>
      <c r="FC42" s="102"/>
      <c r="FD42" s="102"/>
      <c r="FE42" s="102"/>
      <c r="FF42" s="102"/>
      <c r="FG42" s="102"/>
      <c r="FH42" s="102"/>
      <c r="FI42" s="102"/>
      <c r="FJ42" s="102"/>
      <c r="FK42" s="102"/>
      <c r="FL42" s="102"/>
      <c r="FM42" s="102"/>
      <c r="FN42" s="102"/>
      <c r="FO42" s="102"/>
      <c r="FP42" s="102"/>
      <c r="FQ42" s="102"/>
      <c r="FR42" s="102"/>
      <c r="FS42" s="102"/>
      <c r="FT42" s="102"/>
      <c r="FU42" s="102"/>
      <c r="FV42" s="102"/>
      <c r="FW42" s="102"/>
      <c r="FX42" s="102"/>
      <c r="FY42" s="102"/>
      <c r="FZ42" s="102"/>
      <c r="GA42" s="102"/>
      <c r="GB42" s="102"/>
      <c r="GC42" s="102"/>
      <c r="GD42" s="102"/>
      <c r="GE42" s="102"/>
      <c r="GF42" s="102"/>
      <c r="GG42" s="102"/>
      <c r="GH42" s="102"/>
      <c r="GI42" s="102"/>
      <c r="GJ42" s="102"/>
      <c r="GK42" s="102"/>
      <c r="GL42" s="102"/>
      <c r="GM42" s="102"/>
      <c r="GN42" s="102"/>
      <c r="GO42" s="102"/>
      <c r="GP42" s="102"/>
      <c r="GQ42" s="102"/>
      <c r="GR42" s="102"/>
      <c r="GS42" s="102"/>
      <c r="GT42" s="102"/>
      <c r="GU42" s="102"/>
      <c r="GV42" s="102"/>
      <c r="GW42" s="102"/>
      <c r="GX42" s="102"/>
      <c r="GY42" s="102"/>
      <c r="GZ42" s="102"/>
      <c r="HA42" s="102"/>
      <c r="HB42" s="102"/>
      <c r="HC42" s="102"/>
      <c r="HD42" s="102"/>
      <c r="HE42" s="102"/>
      <c r="HF42" s="102"/>
      <c r="HG42" s="102"/>
      <c r="HH42" s="102"/>
      <c r="HI42" s="102"/>
      <c r="HJ42" s="102"/>
      <c r="HK42" s="102"/>
      <c r="HL42" s="102"/>
      <c r="HM42" s="102"/>
      <c r="HN42" s="102"/>
      <c r="HO42" s="102"/>
      <c r="HP42" s="102"/>
      <c r="HQ42" s="102"/>
      <c r="HR42" s="102"/>
      <c r="HS42" s="102"/>
      <c r="HT42" s="102"/>
      <c r="HU42" s="102"/>
      <c r="HV42" s="102"/>
      <c r="HW42" s="102"/>
      <c r="HX42" s="102"/>
      <c r="HY42" s="102"/>
      <c r="HZ42" s="102"/>
      <c r="IA42" s="102"/>
      <c r="IB42" s="102"/>
      <c r="IC42" s="102"/>
      <c r="ID42" s="102"/>
      <c r="IE42" s="102"/>
      <c r="IF42" s="102"/>
      <c r="IG42" s="102"/>
      <c r="IH42" s="102"/>
      <c r="II42" s="102"/>
      <c r="IJ42" s="102"/>
      <c r="IK42" s="102"/>
      <c r="IL42" s="102"/>
      <c r="IM42" s="102"/>
      <c r="IN42" s="102"/>
      <c r="IO42" s="102"/>
      <c r="IP42" s="102"/>
      <c r="IQ42" s="102"/>
      <c r="IR42" s="102"/>
      <c r="IS42" s="102"/>
      <c r="IT42" s="102"/>
      <c r="IU42" s="102"/>
      <c r="IV42" s="102"/>
    </row>
    <row r="43" spans="1:256" ht="15.75" customHeight="1" x14ac:dyDescent="0.3">
      <c r="A43" s="550" t="s">
        <v>123</v>
      </c>
      <c r="B43" s="634" t="s">
        <v>26</v>
      </c>
      <c r="C43" s="550" t="s">
        <v>461</v>
      </c>
      <c r="D43" s="550" t="s">
        <v>52</v>
      </c>
      <c r="E43" s="550" t="s">
        <v>29</v>
      </c>
      <c r="F43" s="550"/>
      <c r="G43" s="550"/>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02"/>
      <c r="DF43" s="102"/>
      <c r="DG43" s="102"/>
      <c r="DH43" s="102"/>
      <c r="DI43" s="102"/>
      <c r="DJ43" s="102"/>
      <c r="DK43" s="102"/>
      <c r="DL43" s="102"/>
      <c r="DM43" s="102"/>
      <c r="DN43" s="102"/>
      <c r="DO43" s="102"/>
      <c r="DP43" s="102"/>
      <c r="DQ43" s="102"/>
      <c r="DR43" s="102"/>
      <c r="DS43" s="102"/>
      <c r="DT43" s="102"/>
      <c r="DU43" s="102"/>
      <c r="DV43" s="102"/>
      <c r="DW43" s="102"/>
      <c r="DX43" s="102"/>
      <c r="DY43" s="102"/>
      <c r="DZ43" s="102"/>
      <c r="EA43" s="102"/>
      <c r="EB43" s="102"/>
      <c r="EC43" s="102"/>
      <c r="ED43" s="102"/>
      <c r="EE43" s="102"/>
      <c r="EF43" s="102"/>
      <c r="EG43" s="102"/>
      <c r="EH43" s="102"/>
      <c r="EI43" s="102"/>
      <c r="EJ43" s="102"/>
      <c r="EK43" s="102"/>
      <c r="EL43" s="102"/>
      <c r="EM43" s="102"/>
      <c r="EN43" s="102"/>
      <c r="EO43" s="102"/>
      <c r="EP43" s="102"/>
      <c r="EQ43" s="102"/>
      <c r="ER43" s="102"/>
      <c r="ES43" s="102"/>
      <c r="ET43" s="102"/>
      <c r="EU43" s="102"/>
      <c r="EV43" s="102"/>
      <c r="EW43" s="102"/>
      <c r="EX43" s="102"/>
      <c r="EY43" s="102"/>
      <c r="EZ43" s="102"/>
      <c r="FA43" s="102"/>
      <c r="FB43" s="102"/>
      <c r="FC43" s="102"/>
      <c r="FD43" s="102"/>
      <c r="FE43" s="102"/>
      <c r="FF43" s="102"/>
      <c r="FG43" s="102"/>
      <c r="FH43" s="102"/>
      <c r="FI43" s="102"/>
      <c r="FJ43" s="102"/>
      <c r="FK43" s="102"/>
      <c r="FL43" s="102"/>
      <c r="FM43" s="102"/>
      <c r="FN43" s="102"/>
      <c r="FO43" s="102"/>
      <c r="FP43" s="102"/>
      <c r="FQ43" s="102"/>
      <c r="FR43" s="102"/>
      <c r="FS43" s="102"/>
      <c r="FT43" s="102"/>
      <c r="FU43" s="102"/>
      <c r="FV43" s="102"/>
      <c r="FW43" s="102"/>
      <c r="FX43" s="102"/>
      <c r="FY43" s="102"/>
      <c r="FZ43" s="102"/>
      <c r="GA43" s="102"/>
      <c r="GB43" s="102"/>
      <c r="GC43" s="102"/>
      <c r="GD43" s="102"/>
      <c r="GE43" s="102"/>
      <c r="GF43" s="102"/>
      <c r="GG43" s="102"/>
      <c r="GH43" s="102"/>
      <c r="GI43" s="102"/>
      <c r="GJ43" s="102"/>
      <c r="GK43" s="102"/>
      <c r="GL43" s="102"/>
      <c r="GM43" s="102"/>
      <c r="GN43" s="102"/>
      <c r="GO43" s="102"/>
      <c r="GP43" s="102"/>
      <c r="GQ43" s="102"/>
      <c r="GR43" s="102"/>
      <c r="GS43" s="102"/>
      <c r="GT43" s="102"/>
      <c r="GU43" s="102"/>
      <c r="GV43" s="102"/>
      <c r="GW43" s="102"/>
      <c r="GX43" s="102"/>
      <c r="GY43" s="102"/>
      <c r="GZ43" s="102"/>
      <c r="HA43" s="102"/>
      <c r="HB43" s="102"/>
      <c r="HC43" s="102"/>
      <c r="HD43" s="102"/>
      <c r="HE43" s="102"/>
      <c r="HF43" s="102"/>
      <c r="HG43" s="102"/>
      <c r="HH43" s="102"/>
      <c r="HI43" s="102"/>
      <c r="HJ43" s="102"/>
      <c r="HK43" s="102"/>
      <c r="HL43" s="102"/>
      <c r="HM43" s="102"/>
      <c r="HN43" s="102"/>
      <c r="HO43" s="102"/>
      <c r="HP43" s="102"/>
      <c r="HQ43" s="102"/>
      <c r="HR43" s="102"/>
      <c r="HS43" s="102"/>
      <c r="HT43" s="102"/>
      <c r="HU43" s="102"/>
      <c r="HV43" s="102"/>
      <c r="HW43" s="102"/>
      <c r="HX43" s="102"/>
      <c r="HY43" s="102"/>
      <c r="HZ43" s="102"/>
      <c r="IA43" s="102"/>
      <c r="IB43" s="102"/>
      <c r="IC43" s="102"/>
      <c r="ID43" s="102"/>
      <c r="IE43" s="102"/>
      <c r="IF43" s="102"/>
      <c r="IG43" s="102"/>
      <c r="IH43" s="102"/>
      <c r="II43" s="102"/>
      <c r="IJ43" s="102"/>
      <c r="IK43" s="102"/>
      <c r="IL43" s="102"/>
      <c r="IM43" s="102"/>
      <c r="IN43" s="102"/>
      <c r="IO43" s="102"/>
      <c r="IP43" s="102"/>
      <c r="IQ43" s="102"/>
      <c r="IR43" s="102"/>
      <c r="IS43" s="102"/>
      <c r="IT43" s="102"/>
      <c r="IU43" s="102"/>
      <c r="IV43" s="102"/>
    </row>
    <row r="44" spans="1:256" ht="29.4" customHeight="1" x14ac:dyDescent="0.25">
      <c r="A44" s="550"/>
      <c r="B44" s="634"/>
      <c r="C44" s="550"/>
      <c r="D44" s="550"/>
      <c r="E44" s="519" t="s">
        <v>53</v>
      </c>
      <c r="F44" s="519" t="s">
        <v>54</v>
      </c>
      <c r="G44" s="519" t="s">
        <v>460</v>
      </c>
      <c r="H44" s="72"/>
      <c r="I44" s="74"/>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c r="EO44" s="72"/>
      <c r="EP44" s="72"/>
      <c r="EQ44" s="72"/>
      <c r="ER44" s="72"/>
      <c r="ES44" s="72"/>
      <c r="ET44" s="72"/>
      <c r="EU44" s="72"/>
      <c r="EV44" s="72"/>
      <c r="EW44" s="72"/>
      <c r="EX44" s="72"/>
      <c r="EY44" s="72"/>
      <c r="EZ44" s="72"/>
      <c r="FA44" s="72"/>
      <c r="FB44" s="72"/>
      <c r="FC44" s="72"/>
      <c r="FD44" s="72"/>
      <c r="FE44" s="72"/>
      <c r="FF44" s="72"/>
      <c r="FG44" s="72"/>
      <c r="FH44" s="72"/>
      <c r="FI44" s="72"/>
      <c r="FJ44" s="72"/>
      <c r="FK44" s="72"/>
      <c r="FL44" s="72"/>
      <c r="FM44" s="72"/>
      <c r="FN44" s="72"/>
      <c r="FO44" s="72"/>
      <c r="FP44" s="72"/>
      <c r="FQ44" s="72"/>
      <c r="FR44" s="72"/>
      <c r="FS44" s="72"/>
      <c r="FT44" s="72"/>
      <c r="FU44" s="72"/>
      <c r="FV44" s="72"/>
      <c r="FW44" s="72"/>
      <c r="FX44" s="72"/>
      <c r="FY44" s="72"/>
      <c r="FZ44" s="72"/>
      <c r="GA44" s="72"/>
      <c r="GB44" s="72"/>
      <c r="GC44" s="72"/>
      <c r="GD44" s="72"/>
      <c r="GE44" s="72"/>
      <c r="GF44" s="72"/>
      <c r="GG44" s="72"/>
      <c r="GH44" s="72"/>
      <c r="GI44" s="72"/>
      <c r="GJ44" s="72"/>
      <c r="GK44" s="72"/>
      <c r="GL44" s="72"/>
      <c r="GM44" s="72"/>
      <c r="GN44" s="72"/>
      <c r="GO44" s="72"/>
      <c r="GP44" s="72"/>
      <c r="GQ44" s="72"/>
      <c r="GR44" s="72"/>
      <c r="GS44" s="72"/>
      <c r="GT44" s="72"/>
      <c r="GU44" s="72"/>
      <c r="GV44" s="72"/>
      <c r="GW44" s="72"/>
      <c r="GX44" s="72"/>
      <c r="GY44" s="72"/>
      <c r="GZ44" s="72"/>
      <c r="HA44" s="72"/>
      <c r="HB44" s="72"/>
      <c r="HC44" s="72"/>
      <c r="HD44" s="72"/>
      <c r="HE44" s="72"/>
      <c r="HF44" s="72"/>
      <c r="HG44" s="72"/>
      <c r="HH44" s="72"/>
      <c r="HI44" s="72"/>
      <c r="HJ44" s="72"/>
      <c r="HK44" s="72"/>
      <c r="HL44" s="72"/>
      <c r="HM44" s="72"/>
      <c r="HN44" s="72"/>
      <c r="HO44" s="72"/>
      <c r="HP44" s="72"/>
      <c r="HQ44" s="72"/>
      <c r="HR44" s="72"/>
      <c r="HS44" s="72"/>
      <c r="HT44" s="72"/>
      <c r="HU44" s="72"/>
      <c r="HV44" s="72"/>
      <c r="HW44" s="72"/>
      <c r="HX44" s="72"/>
      <c r="HY44" s="72"/>
      <c r="HZ44" s="72"/>
      <c r="IA44" s="72"/>
      <c r="IB44" s="72"/>
      <c r="IC44" s="72"/>
      <c r="ID44" s="72"/>
      <c r="IE44" s="72"/>
      <c r="IF44" s="72"/>
      <c r="IG44" s="72"/>
      <c r="IH44" s="72"/>
      <c r="II44" s="72"/>
      <c r="IJ44" s="72"/>
      <c r="IK44" s="72"/>
      <c r="IL44" s="72"/>
      <c r="IM44" s="72"/>
      <c r="IN44" s="72"/>
      <c r="IO44" s="72"/>
      <c r="IP44" s="72"/>
      <c r="IQ44" s="72"/>
      <c r="IR44" s="72"/>
      <c r="IS44" s="72"/>
      <c r="IT44" s="72"/>
      <c r="IU44" s="72"/>
      <c r="IV44" s="72"/>
    </row>
    <row r="45" spans="1:256" ht="28.95" customHeight="1" x14ac:dyDescent="0.25">
      <c r="A45" s="339" t="s">
        <v>44</v>
      </c>
      <c r="B45" s="31"/>
      <c r="C45" s="369">
        <v>57606</v>
      </c>
      <c r="D45" s="369">
        <f>59427-422+2000</f>
        <v>61005</v>
      </c>
      <c r="E45" s="14">
        <v>60539</v>
      </c>
      <c r="F45" s="51">
        <v>63233</v>
      </c>
      <c r="G45" s="51">
        <v>64119</v>
      </c>
      <c r="H45" s="72"/>
      <c r="I45" s="74"/>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c r="EO45" s="72"/>
      <c r="EP45" s="72"/>
      <c r="EQ45" s="72"/>
      <c r="ER45" s="72"/>
      <c r="ES45" s="72"/>
      <c r="ET45" s="72"/>
      <c r="EU45" s="72"/>
      <c r="EV45" s="72"/>
      <c r="EW45" s="72"/>
      <c r="EX45" s="72"/>
      <c r="EY45" s="72"/>
      <c r="EZ45" s="72"/>
      <c r="FA45" s="72"/>
      <c r="FB45" s="72"/>
      <c r="FC45" s="72"/>
      <c r="FD45" s="72"/>
      <c r="FE45" s="72"/>
      <c r="FF45" s="72"/>
      <c r="FG45" s="72"/>
      <c r="FH45" s="72"/>
      <c r="FI45" s="72"/>
      <c r="FJ45" s="72"/>
      <c r="FK45" s="72"/>
      <c r="FL45" s="72"/>
      <c r="FM45" s="72"/>
      <c r="FN45" s="72"/>
      <c r="FO45" s="72"/>
      <c r="FP45" s="72"/>
      <c r="FQ45" s="72"/>
      <c r="FR45" s="72"/>
      <c r="FS45" s="72"/>
      <c r="FT45" s="72"/>
      <c r="FU45" s="72"/>
      <c r="FV45" s="72"/>
      <c r="FW45" s="72"/>
      <c r="FX45" s="72"/>
      <c r="FY45" s="72"/>
      <c r="FZ45" s="72"/>
      <c r="GA45" s="72"/>
      <c r="GB45" s="72"/>
      <c r="GC45" s="72"/>
      <c r="GD45" s="72"/>
      <c r="GE45" s="72"/>
      <c r="GF45" s="72"/>
      <c r="GG45" s="72"/>
      <c r="GH45" s="72"/>
      <c r="GI45" s="72"/>
      <c r="GJ45" s="72"/>
      <c r="GK45" s="72"/>
      <c r="GL45" s="72"/>
      <c r="GM45" s="72"/>
      <c r="GN45" s="72"/>
      <c r="GO45" s="72"/>
      <c r="GP45" s="72"/>
      <c r="GQ45" s="72"/>
      <c r="GR45" s="72"/>
      <c r="GS45" s="72"/>
      <c r="GT45" s="72"/>
      <c r="GU45" s="72"/>
      <c r="GV45" s="72"/>
      <c r="GW45" s="72"/>
      <c r="GX45" s="72"/>
      <c r="GY45" s="72"/>
      <c r="GZ45" s="72"/>
      <c r="HA45" s="72"/>
      <c r="HB45" s="72"/>
      <c r="HC45" s="72"/>
      <c r="HD45" s="72"/>
      <c r="HE45" s="72"/>
      <c r="HF45" s="72"/>
      <c r="HG45" s="72"/>
      <c r="HH45" s="72"/>
      <c r="HI45" s="72"/>
      <c r="HJ45" s="72"/>
      <c r="HK45" s="72"/>
      <c r="HL45" s="72"/>
      <c r="HM45" s="72"/>
      <c r="HN45" s="72"/>
      <c r="HO45" s="72"/>
      <c r="HP45" s="72"/>
      <c r="HQ45" s="72"/>
      <c r="HR45" s="72"/>
      <c r="HS45" s="72"/>
      <c r="HT45" s="72"/>
      <c r="HU45" s="72"/>
      <c r="HV45" s="72"/>
      <c r="HW45" s="72"/>
      <c r="HX45" s="72"/>
      <c r="HY45" s="72"/>
      <c r="HZ45" s="72"/>
      <c r="IA45" s="72"/>
      <c r="IB45" s="72"/>
      <c r="IC45" s="72"/>
      <c r="ID45" s="72"/>
      <c r="IE45" s="72"/>
      <c r="IF45" s="72"/>
      <c r="IG45" s="72"/>
      <c r="IH45" s="72"/>
      <c r="II45" s="72"/>
      <c r="IJ45" s="72"/>
      <c r="IK45" s="72"/>
      <c r="IL45" s="72"/>
      <c r="IM45" s="72"/>
      <c r="IN45" s="72"/>
      <c r="IO45" s="72"/>
      <c r="IP45" s="72"/>
      <c r="IQ45" s="72"/>
      <c r="IR45" s="72"/>
      <c r="IS45" s="72"/>
      <c r="IT45" s="72"/>
      <c r="IU45" s="72"/>
      <c r="IV45" s="72"/>
    </row>
    <row r="46" spans="1:256" ht="34.799999999999997" x14ac:dyDescent="0.25">
      <c r="A46" s="95" t="s">
        <v>348</v>
      </c>
      <c r="B46" s="309" t="s">
        <v>198</v>
      </c>
      <c r="C46" s="52">
        <f>C45</f>
        <v>57606</v>
      </c>
      <c r="D46" s="52">
        <f t="shared" ref="D46:G46" si="0">D45</f>
        <v>61005</v>
      </c>
      <c r="E46" s="52">
        <f t="shared" si="0"/>
        <v>60539</v>
      </c>
      <c r="F46" s="52">
        <f t="shared" si="0"/>
        <v>63233</v>
      </c>
      <c r="G46" s="52">
        <f t="shared" si="0"/>
        <v>64119</v>
      </c>
      <c r="H46" s="72"/>
      <c r="I46" s="74"/>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c r="EX46" s="72"/>
      <c r="EY46" s="72"/>
      <c r="EZ46" s="72"/>
      <c r="FA46" s="72"/>
      <c r="FB46" s="72"/>
      <c r="FC46" s="72"/>
      <c r="FD46" s="72"/>
      <c r="FE46" s="72"/>
      <c r="FF46" s="72"/>
      <c r="FG46" s="72"/>
      <c r="FH46" s="72"/>
      <c r="FI46" s="72"/>
      <c r="FJ46" s="72"/>
      <c r="FK46" s="72"/>
      <c r="FL46" s="72"/>
      <c r="FM46" s="72"/>
      <c r="FN46" s="72"/>
      <c r="FO46" s="72"/>
      <c r="FP46" s="72"/>
      <c r="FQ46" s="72"/>
      <c r="FR46" s="72"/>
      <c r="FS46" s="72"/>
      <c r="FT46" s="72"/>
      <c r="FU46" s="72"/>
      <c r="FV46" s="72"/>
      <c r="FW46" s="72"/>
      <c r="FX46" s="72"/>
      <c r="FY46" s="72"/>
      <c r="FZ46" s="72"/>
      <c r="GA46" s="72"/>
      <c r="GB46" s="72"/>
      <c r="GC46" s="72"/>
      <c r="GD46" s="72"/>
      <c r="GE46" s="72"/>
      <c r="GF46" s="72"/>
      <c r="GG46" s="72"/>
      <c r="GH46" s="72"/>
      <c r="GI46" s="72"/>
      <c r="GJ46" s="72"/>
      <c r="GK46" s="72"/>
      <c r="GL46" s="72"/>
      <c r="GM46" s="72"/>
      <c r="GN46" s="72"/>
      <c r="GO46" s="72"/>
      <c r="GP46" s="72"/>
      <c r="GQ46" s="72"/>
      <c r="GR46" s="72"/>
      <c r="GS46" s="72"/>
      <c r="GT46" s="72"/>
      <c r="GU46" s="72"/>
      <c r="GV46" s="72"/>
      <c r="GW46" s="72"/>
      <c r="GX46" s="72"/>
      <c r="GY46" s="72"/>
      <c r="GZ46" s="72"/>
      <c r="HA46" s="72"/>
      <c r="HB46" s="72"/>
      <c r="HC46" s="72"/>
      <c r="HD46" s="72"/>
      <c r="HE46" s="72"/>
      <c r="HF46" s="72"/>
      <c r="HG46" s="72"/>
      <c r="HH46" s="72"/>
      <c r="HI46" s="72"/>
      <c r="HJ46" s="72"/>
      <c r="HK46" s="72"/>
      <c r="HL46" s="72"/>
      <c r="HM46" s="72"/>
      <c r="HN46" s="72"/>
      <c r="HO46" s="72"/>
      <c r="HP46" s="72"/>
      <c r="HQ46" s="72"/>
      <c r="HR46" s="72"/>
      <c r="HS46" s="72"/>
      <c r="HT46" s="72"/>
      <c r="HU46" s="72"/>
      <c r="HV46" s="72"/>
      <c r="HW46" s="72"/>
      <c r="HX46" s="72"/>
      <c r="HY46" s="72"/>
      <c r="HZ46" s="72"/>
      <c r="IA46" s="72"/>
      <c r="IB46" s="72"/>
      <c r="IC46" s="72"/>
      <c r="ID46" s="72"/>
      <c r="IE46" s="72"/>
      <c r="IF46" s="72"/>
      <c r="IG46" s="72"/>
      <c r="IH46" s="72"/>
      <c r="II46" s="72"/>
      <c r="IJ46" s="72"/>
      <c r="IK46" s="72"/>
      <c r="IL46" s="72"/>
      <c r="IM46" s="72"/>
      <c r="IN46" s="72"/>
      <c r="IO46" s="72"/>
      <c r="IP46" s="72"/>
      <c r="IQ46" s="72"/>
      <c r="IR46" s="72"/>
      <c r="IS46" s="72"/>
      <c r="IT46" s="72"/>
      <c r="IU46" s="72"/>
      <c r="IV46" s="72"/>
    </row>
    <row r="53" spans="1:9" x14ac:dyDescent="0.25">
      <c r="A53" s="54"/>
      <c r="B53" s="54"/>
      <c r="I53" s="54"/>
    </row>
    <row r="54" spans="1:9" x14ac:dyDescent="0.25">
      <c r="A54" s="54"/>
      <c r="B54" s="54"/>
      <c r="I54" s="54"/>
    </row>
    <row r="55" spans="1:9" x14ac:dyDescent="0.25">
      <c r="A55" s="54"/>
      <c r="B55" s="54"/>
      <c r="I55" s="54"/>
    </row>
    <row r="56" spans="1:9" x14ac:dyDescent="0.25">
      <c r="A56" s="54"/>
      <c r="B56" s="54"/>
      <c r="I56" s="54"/>
    </row>
    <row r="57" spans="1:9" x14ac:dyDescent="0.25">
      <c r="A57" s="54"/>
      <c r="B57" s="54"/>
      <c r="I57" s="54"/>
    </row>
    <row r="58" spans="1:9" x14ac:dyDescent="0.25">
      <c r="A58" s="54"/>
      <c r="B58" s="54"/>
      <c r="I58" s="54"/>
    </row>
  </sheetData>
  <mergeCells count="33">
    <mergeCell ref="A21:K21"/>
    <mergeCell ref="F1:H6"/>
    <mergeCell ref="D8:G8"/>
    <mergeCell ref="D9:G9"/>
    <mergeCell ref="A16:G16"/>
    <mergeCell ref="A17:G17"/>
    <mergeCell ref="A18:I18"/>
    <mergeCell ref="A20:G20"/>
    <mergeCell ref="A11:G11"/>
    <mergeCell ref="C13:F13"/>
    <mergeCell ref="A24:K24"/>
    <mergeCell ref="A25:K25"/>
    <mergeCell ref="A26:K26"/>
    <mergeCell ref="A28:A29"/>
    <mergeCell ref="B28:B29"/>
    <mergeCell ref="C28:C29"/>
    <mergeCell ref="D28:D29"/>
    <mergeCell ref="E28:G28"/>
    <mergeCell ref="A33:H33"/>
    <mergeCell ref="A35:K35"/>
    <mergeCell ref="A37:K37"/>
    <mergeCell ref="A38:B39"/>
    <mergeCell ref="C38:C39"/>
    <mergeCell ref="D38:D39"/>
    <mergeCell ref="E38:E39"/>
    <mergeCell ref="F38:H38"/>
    <mergeCell ref="E43:G43"/>
    <mergeCell ref="A40:B40"/>
    <mergeCell ref="A41:B41"/>
    <mergeCell ref="A43:A44"/>
    <mergeCell ref="B43:B44"/>
    <mergeCell ref="C43:C44"/>
    <mergeCell ref="D43:D44"/>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2</vt:i4>
      </vt:variant>
    </vt:vector>
  </HeadingPairs>
  <TitlesOfParts>
    <vt:vector size="17" baseType="lpstr">
      <vt:lpstr>001.</vt:lpstr>
      <vt:lpstr>003.</vt:lpstr>
      <vt:lpstr>006</vt:lpstr>
      <vt:lpstr>007</vt:lpstr>
      <vt:lpstr>008</vt:lpstr>
      <vt:lpstr>016</vt:lpstr>
      <vt:lpstr>018</vt:lpstr>
      <vt:lpstr>027</vt:lpstr>
      <vt:lpstr>029</vt:lpstr>
      <vt:lpstr>033</vt:lpstr>
      <vt:lpstr>041</vt:lpstr>
      <vt:lpstr>042</vt:lpstr>
      <vt:lpstr>043</vt:lpstr>
      <vt:lpstr>057</vt:lpstr>
      <vt:lpstr>096</vt:lpstr>
      <vt:lpstr>'001.'!Область_печати</vt:lpstr>
      <vt:lpstr>'033'!Область_печати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Kapkenova</dc:creator>
  <cp:lastModifiedBy>Kapkenova</cp:lastModifiedBy>
  <cp:lastPrinted>2019-01-18T10:01:43Z</cp:lastPrinted>
  <dcterms:created xsi:type="dcterms:W3CDTF">2018-06-07T03:23:49Z</dcterms:created>
  <dcterms:modified xsi:type="dcterms:W3CDTF">2019-01-24T11:29:22Z</dcterms:modified>
</cp:coreProperties>
</file>