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K16" i="2" l="1"/>
  <c r="I16" i="2"/>
  <c r="I15" i="2"/>
  <c r="I14" i="2"/>
  <c r="I13" i="2"/>
  <c r="I12" i="2"/>
  <c r="H16" i="2"/>
  <c r="J16" i="2"/>
  <c r="J15" i="2"/>
  <c r="J14" i="2"/>
  <c r="G16" i="2"/>
  <c r="F12" i="2" l="1"/>
  <c r="F13" i="2"/>
  <c r="F14" i="2"/>
  <c r="F15" i="2"/>
  <c r="F16" i="2"/>
  <c r="F11" i="2"/>
</calcChain>
</file>

<file path=xl/sharedStrings.xml><?xml version="1.0" encoding="utf-8"?>
<sst xmlns="http://schemas.openxmlformats.org/spreadsheetml/2006/main" count="42" uniqueCount="34">
  <si>
    <t>Наименование потенциального поставщика</t>
  </si>
  <si>
    <t>№</t>
  </si>
  <si>
    <t>Наименование</t>
  </si>
  <si>
    <t>Ед.изм.</t>
  </si>
  <si>
    <t>К-во</t>
  </si>
  <si>
    <t>Цена</t>
  </si>
  <si>
    <t>Сумма</t>
  </si>
  <si>
    <t>Итого</t>
  </si>
  <si>
    <t>№п/п</t>
  </si>
  <si>
    <t>дата и время поданной заявки</t>
  </si>
  <si>
    <t xml:space="preserve">БИН </t>
  </si>
  <si>
    <t>ТОО "Медика KZ"</t>
  </si>
  <si>
    <t>ТОО "ИнтерМедика-PV"</t>
  </si>
  <si>
    <t>ТОО "АЛЬЯНС_ФАРМ"</t>
  </si>
  <si>
    <t>160441001029</t>
  </si>
  <si>
    <t>ТОО "Медика-KZ"</t>
  </si>
  <si>
    <t>151040023457</t>
  </si>
  <si>
    <t>ТОО "АЛЬЯНС-ФАРМ"</t>
  </si>
  <si>
    <t>Маска одноразовая на резинке №50/уп</t>
  </si>
  <si>
    <t>Скарификаторы одноразовые копье</t>
  </si>
  <si>
    <t>Шприц инсулиновый 1,0 Биожект</t>
  </si>
  <si>
    <t>Бинт 5*10 н/ст</t>
  </si>
  <si>
    <t>Бинт 7*14 н/ст</t>
  </si>
  <si>
    <t>Зеркало Куско гинекологическое однор (М)</t>
  </si>
  <si>
    <t>шт</t>
  </si>
  <si>
    <t>ТОО "ШерКомСервис"</t>
  </si>
  <si>
    <t>120740005337</t>
  </si>
  <si>
    <t>ТОО "MedIntelCompany"</t>
  </si>
  <si>
    <t>110540009757</t>
  </si>
  <si>
    <t>060440009880</t>
  </si>
  <si>
    <r>
      <rPr>
        <b/>
        <sz val="11"/>
        <color theme="1"/>
        <rFont val="Times New Roman"/>
        <family val="1"/>
        <charset val="204"/>
      </rPr>
      <t>Протокол закупа товаров способом 
запроса ценовых предложений №2 от 06 февраля  2020 года</t>
    </r>
    <r>
      <rPr>
        <sz val="11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
КГП на ПХВ «Иртышская ЦРБ»,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2020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часов, 31 января 2020 года до 09-00 часов, 06 февраля 2020 года
5) Дата, время и место вскрытия конвертов: 15-00 часов, 06 февраля 2020 года, по адресу с. Иртышск, ул. Кожаберген батыра, 15, КГП на ПХВ «Иртышская РБ»
</t>
    </r>
  </si>
  <si>
    <t>Лот №1 признать несостоявшимися в связи с отсутствием поданных заявок</t>
  </si>
  <si>
    <t>ТОО "АЛЬЯНС - ФАРМ" победитель закупок по лотам № 2,3,6</t>
  </si>
  <si>
    <t>ТОО "MedIntelCompany" победитель закупок по лоту № 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</si>
</sst>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1" xfId="0" applyBorder="1"/>
    <xf numFmtId="0" fontId="0" fillId="0" borderId="0" xfId="0" applyBorder="1"/>
    <xf numFmtId="0" fontId="0" fillId="0" borderId="1" xfId="0" applyFill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0" borderId="1" xfId="0" applyFont="1" applyFill="1" applyBorder="1"/>
    <xf numFmtId="22" fontId="2" fillId="0" borderId="2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9" fontId="2" fillId="0" borderId="2" xfId="1" applyNumberFormat="1" applyFont="1" applyFill="1" applyBorder="1" applyAlignment="1">
      <alignment horizontal="center"/>
    </xf>
    <xf numFmtId="49" fontId="2" fillId="0" borderId="3" xfId="1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0" fontId="2" fillId="0" borderId="0" xfId="0" applyFont="1" applyFill="1"/>
    <xf numFmtId="0" fontId="4" fillId="0" borderId="0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tabSelected="1" topLeftCell="A7" zoomScale="85" zoomScaleNormal="85" workbookViewId="0">
      <selection activeCell="J16" sqref="J16"/>
    </sheetView>
  </sheetViews>
  <sheetFormatPr defaultRowHeight="15.75" x14ac:dyDescent="0.25"/>
  <cols>
    <col min="1" max="1" width="8" style="1" customWidth="1"/>
    <col min="2" max="2" width="49.5703125" style="1" customWidth="1"/>
    <col min="3" max="3" width="10.42578125" style="1" customWidth="1"/>
    <col min="4" max="4" width="12.28515625" style="1" customWidth="1"/>
    <col min="5" max="5" width="10" style="1" customWidth="1"/>
    <col min="6" max="6" width="12.85546875" style="1" customWidth="1"/>
    <col min="7" max="7" width="13.85546875" style="1" customWidth="1"/>
    <col min="8" max="8" width="15.85546875" style="1" customWidth="1"/>
    <col min="9" max="9" width="11.85546875" style="1" customWidth="1"/>
    <col min="10" max="11" width="12" style="1" customWidth="1"/>
    <col min="12" max="16384" width="9.140625" style="1"/>
  </cols>
  <sheetData>
    <row r="1" spans="1:11" ht="246" customHeight="1" x14ac:dyDescent="0.25">
      <c r="B1" s="22" t="s">
        <v>30</v>
      </c>
      <c r="C1" s="22"/>
      <c r="D1" s="22"/>
      <c r="E1" s="22"/>
      <c r="F1" s="22"/>
      <c r="G1" s="22"/>
      <c r="H1" s="22"/>
    </row>
    <row r="2" spans="1:11" ht="27.75" customHeight="1" x14ac:dyDescent="0.25">
      <c r="A2" s="2" t="s">
        <v>8</v>
      </c>
      <c r="B2" s="2" t="s">
        <v>0</v>
      </c>
      <c r="C2" s="8" t="s">
        <v>9</v>
      </c>
      <c r="D2" s="8"/>
      <c r="E2" s="9" t="s">
        <v>10</v>
      </c>
      <c r="F2" s="9"/>
    </row>
    <row r="3" spans="1:11" ht="18.75" customHeight="1" x14ac:dyDescent="0.25">
      <c r="A3" s="14">
        <v>1</v>
      </c>
      <c r="B3" s="14" t="s">
        <v>12</v>
      </c>
      <c r="C3" s="15">
        <v>43866.583333333336</v>
      </c>
      <c r="D3" s="16"/>
      <c r="E3" s="19" t="s">
        <v>29</v>
      </c>
      <c r="F3" s="20"/>
    </row>
    <row r="4" spans="1:11" x14ac:dyDescent="0.25">
      <c r="A4" s="14">
        <v>2</v>
      </c>
      <c r="B4" s="14" t="s">
        <v>25</v>
      </c>
      <c r="C4" s="15">
        <v>43865.564583333333</v>
      </c>
      <c r="D4" s="16"/>
      <c r="E4" s="17" t="s">
        <v>26</v>
      </c>
      <c r="F4" s="18"/>
    </row>
    <row r="5" spans="1:11" x14ac:dyDescent="0.25">
      <c r="A5" s="14">
        <v>3</v>
      </c>
      <c r="B5" s="14" t="s">
        <v>13</v>
      </c>
      <c r="C5" s="15">
        <v>43865.611111111109</v>
      </c>
      <c r="D5" s="16"/>
      <c r="E5" s="19" t="s">
        <v>14</v>
      </c>
      <c r="F5" s="20"/>
    </row>
    <row r="6" spans="1:11" x14ac:dyDescent="0.25">
      <c r="A6" s="14">
        <v>4</v>
      </c>
      <c r="B6" s="14" t="s">
        <v>27</v>
      </c>
      <c r="C6" s="15">
        <v>43866.611111111109</v>
      </c>
      <c r="D6" s="16"/>
      <c r="E6" s="19" t="s">
        <v>28</v>
      </c>
      <c r="F6" s="20"/>
    </row>
    <row r="7" spans="1:11" x14ac:dyDescent="0.25">
      <c r="A7" s="14">
        <v>5</v>
      </c>
      <c r="B7" s="14" t="s">
        <v>15</v>
      </c>
      <c r="C7" s="15">
        <v>43864.583333333336</v>
      </c>
      <c r="D7" s="16"/>
      <c r="E7" s="19" t="s">
        <v>16</v>
      </c>
      <c r="F7" s="20"/>
    </row>
    <row r="8" spans="1:11" x14ac:dyDescent="0.25">
      <c r="A8" s="21"/>
      <c r="B8" s="21"/>
      <c r="C8" s="21"/>
      <c r="D8" s="21"/>
      <c r="E8" s="21"/>
      <c r="F8" s="21"/>
    </row>
    <row r="10" spans="1:11" ht="55.5" customHeight="1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11" t="s">
        <v>11</v>
      </c>
      <c r="H10" s="12" t="s">
        <v>12</v>
      </c>
      <c r="I10" s="12" t="s">
        <v>17</v>
      </c>
      <c r="J10" s="13" t="s">
        <v>27</v>
      </c>
      <c r="K10" s="13" t="s">
        <v>25</v>
      </c>
    </row>
    <row r="11" spans="1:11" x14ac:dyDescent="0.25">
      <c r="A11" s="5">
        <v>1</v>
      </c>
      <c r="B11" s="5" t="s">
        <v>18</v>
      </c>
      <c r="C11" s="5" t="s">
        <v>24</v>
      </c>
      <c r="D11" s="5">
        <v>5000</v>
      </c>
      <c r="E11" s="5">
        <v>12</v>
      </c>
      <c r="F11" s="5">
        <f>D11*E11</f>
        <v>60000</v>
      </c>
      <c r="G11" s="2"/>
      <c r="H11" s="2"/>
      <c r="I11" s="2"/>
      <c r="J11" s="2"/>
      <c r="K11" s="2"/>
    </row>
    <row r="12" spans="1:11" x14ac:dyDescent="0.25">
      <c r="A12" s="5">
        <v>2</v>
      </c>
      <c r="B12" s="5" t="s">
        <v>19</v>
      </c>
      <c r="C12" s="5" t="s">
        <v>24</v>
      </c>
      <c r="D12" s="5">
        <v>6000</v>
      </c>
      <c r="E12" s="5">
        <v>5</v>
      </c>
      <c r="F12" s="5">
        <f t="shared" ref="F12:F16" si="0">D12*E12</f>
        <v>30000</v>
      </c>
      <c r="G12" s="2"/>
      <c r="H12" s="2"/>
      <c r="I12" s="10">
        <f>4.95*D12</f>
        <v>29700</v>
      </c>
      <c r="J12" s="2"/>
      <c r="K12" s="2"/>
    </row>
    <row r="13" spans="1:11" x14ac:dyDescent="0.25">
      <c r="A13" s="5">
        <v>3</v>
      </c>
      <c r="B13" s="5" t="s">
        <v>20</v>
      </c>
      <c r="C13" s="5" t="s">
        <v>24</v>
      </c>
      <c r="D13" s="5">
        <v>10000</v>
      </c>
      <c r="E13" s="5">
        <v>18</v>
      </c>
      <c r="F13" s="5">
        <f t="shared" si="0"/>
        <v>180000</v>
      </c>
      <c r="G13" s="2"/>
      <c r="H13" s="2"/>
      <c r="I13" s="10">
        <f>17*D13</f>
        <v>170000</v>
      </c>
      <c r="J13" s="2"/>
      <c r="K13" s="2"/>
    </row>
    <row r="14" spans="1:11" x14ac:dyDescent="0.25">
      <c r="A14" s="5">
        <v>4</v>
      </c>
      <c r="B14" s="5" t="s">
        <v>21</v>
      </c>
      <c r="C14" s="5" t="s">
        <v>24</v>
      </c>
      <c r="D14" s="5">
        <v>500</v>
      </c>
      <c r="E14" s="5">
        <v>35</v>
      </c>
      <c r="F14" s="5">
        <f t="shared" si="0"/>
        <v>17500</v>
      </c>
      <c r="G14" s="2"/>
      <c r="H14" s="2"/>
      <c r="I14" s="2">
        <f>32.46*D14</f>
        <v>16230</v>
      </c>
      <c r="J14" s="10">
        <f>23*D14</f>
        <v>11500</v>
      </c>
      <c r="K14" s="2"/>
    </row>
    <row r="15" spans="1:11" x14ac:dyDescent="0.25">
      <c r="A15" s="7">
        <v>5</v>
      </c>
      <c r="B15" s="7" t="s">
        <v>22</v>
      </c>
      <c r="C15" s="7" t="s">
        <v>24</v>
      </c>
      <c r="D15" s="7">
        <v>500</v>
      </c>
      <c r="E15" s="7">
        <v>65</v>
      </c>
      <c r="F15" s="5">
        <f t="shared" si="0"/>
        <v>32500</v>
      </c>
      <c r="G15" s="2"/>
      <c r="H15" s="2"/>
      <c r="I15" s="2">
        <f>65*D15</f>
        <v>32500</v>
      </c>
      <c r="J15" s="10">
        <f>40*D15</f>
        <v>20000</v>
      </c>
      <c r="K15" s="2"/>
    </row>
    <row r="16" spans="1:11" x14ac:dyDescent="0.25">
      <c r="A16" s="7">
        <v>6</v>
      </c>
      <c r="B16" s="7" t="s">
        <v>23</v>
      </c>
      <c r="C16" s="7" t="s">
        <v>24</v>
      </c>
      <c r="D16" s="7">
        <v>1000</v>
      </c>
      <c r="E16" s="7">
        <v>225</v>
      </c>
      <c r="F16" s="5">
        <f t="shared" si="0"/>
        <v>225000</v>
      </c>
      <c r="G16" s="2">
        <f>104.2*D16</f>
        <v>104200</v>
      </c>
      <c r="H16" s="2">
        <f>147*D16</f>
        <v>147000</v>
      </c>
      <c r="I16" s="10">
        <f>91*D16</f>
        <v>91000</v>
      </c>
      <c r="J16" s="2">
        <f>122*D16</f>
        <v>122000</v>
      </c>
      <c r="K16" s="2">
        <f>130*D16</f>
        <v>130000</v>
      </c>
    </row>
    <row r="17" spans="1:11" x14ac:dyDescent="0.25">
      <c r="A17" s="5"/>
      <c r="B17" s="5" t="s">
        <v>7</v>
      </c>
      <c r="C17" s="5"/>
      <c r="D17" s="5"/>
      <c r="E17" s="5"/>
      <c r="F17" s="5"/>
      <c r="G17" s="2"/>
      <c r="H17" s="2"/>
      <c r="I17" s="2"/>
      <c r="J17" s="2"/>
      <c r="K17" s="2"/>
    </row>
    <row r="18" spans="1:11" x14ac:dyDescent="0.25">
      <c r="B18" s="6"/>
      <c r="C18" s="4"/>
      <c r="D18" s="4"/>
      <c r="E18" s="4"/>
      <c r="F18" s="4"/>
      <c r="G18" s="4"/>
      <c r="H18" s="4"/>
    </row>
    <row r="20" spans="1:11" x14ac:dyDescent="0.25">
      <c r="A20" s="4">
        <v>1</v>
      </c>
      <c r="B20" s="4" t="s">
        <v>33</v>
      </c>
      <c r="C20" s="4"/>
      <c r="D20" s="4"/>
      <c r="E20" s="4"/>
      <c r="F20" s="4"/>
    </row>
    <row r="21" spans="1:11" x14ac:dyDescent="0.25">
      <c r="A21" s="4">
        <v>7</v>
      </c>
      <c r="B21" s="4" t="s">
        <v>32</v>
      </c>
      <c r="C21" s="4"/>
      <c r="D21" s="4"/>
      <c r="E21" s="4"/>
      <c r="F21" s="4"/>
    </row>
    <row r="22" spans="1:11" x14ac:dyDescent="0.25">
      <c r="A22" s="4"/>
      <c r="B22" s="4"/>
      <c r="C22" s="4"/>
      <c r="D22" s="4"/>
      <c r="E22" s="4"/>
      <c r="F22" s="4"/>
    </row>
    <row r="23" spans="1:11" x14ac:dyDescent="0.25">
      <c r="A23" s="4"/>
      <c r="B23" s="4" t="s">
        <v>31</v>
      </c>
      <c r="C23" s="4"/>
      <c r="D23" s="4"/>
      <c r="E23" s="4"/>
      <c r="F23" s="4"/>
    </row>
    <row r="24" spans="1:11" x14ac:dyDescent="0.25">
      <c r="A24" s="4"/>
      <c r="B24" s="4"/>
      <c r="C24" s="4"/>
      <c r="D24" s="4"/>
      <c r="E24" s="4"/>
      <c r="F24" s="4"/>
    </row>
    <row r="91" ht="32.25" customHeight="1" x14ac:dyDescent="0.25"/>
    <row r="92" ht="16.5" customHeight="1" x14ac:dyDescent="0.25"/>
  </sheetData>
  <mergeCells count="13">
    <mergeCell ref="B1:H1"/>
    <mergeCell ref="E7:F7"/>
    <mergeCell ref="C2:D2"/>
    <mergeCell ref="E2:F2"/>
    <mergeCell ref="C3:D3"/>
    <mergeCell ref="C4:D4"/>
    <mergeCell ref="C5:D5"/>
    <mergeCell ref="C6:D6"/>
    <mergeCell ref="C7:D7"/>
    <mergeCell ref="E3:F3"/>
    <mergeCell ref="E4:F4"/>
    <mergeCell ref="E5:F5"/>
    <mergeCell ref="E6:F6"/>
  </mergeCells>
  <pageMargins left="0.70866141732283472" right="0.70866141732283472" top="0.74803149606299213" bottom="0.74803149606299213" header="0.31496062992125984" footer="0.31496062992125984"/>
  <pageSetup paperSize="9" scale="52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2020-02-06T10:21:50Z</dcterms:modified>
</cp:coreProperties>
</file>