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6 мес" sheetId="1" r:id="rId1"/>
    <sheet name="3 мес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K34" i="2" l="1"/>
  <c r="J34" i="2"/>
  <c r="H34" i="2"/>
  <c r="J33" i="2"/>
  <c r="K33" i="2" s="1"/>
  <c r="H33" i="2"/>
  <c r="J32" i="2"/>
  <c r="K32" i="2" s="1"/>
  <c r="H32" i="2"/>
  <c r="J31" i="2"/>
  <c r="K31" i="2" s="1"/>
  <c r="H31" i="2"/>
  <c r="J30" i="2"/>
  <c r="K30" i="2" s="1"/>
  <c r="H30" i="2"/>
  <c r="J29" i="2"/>
  <c r="K29" i="2" s="1"/>
  <c r="H29" i="2"/>
  <c r="J28" i="2"/>
  <c r="K28" i="2" s="1"/>
  <c r="H28" i="2"/>
  <c r="J27" i="2"/>
  <c r="K27" i="2" s="1"/>
  <c r="H27" i="2"/>
  <c r="J26" i="2"/>
  <c r="K26" i="2" s="1"/>
  <c r="H26" i="2"/>
  <c r="J25" i="2"/>
  <c r="K25" i="2" s="1"/>
  <c r="H25" i="2"/>
  <c r="J24" i="2"/>
  <c r="K24" i="2" s="1"/>
  <c r="H24" i="2"/>
  <c r="J23" i="2"/>
  <c r="K23" i="2" s="1"/>
  <c r="H23" i="2"/>
  <c r="J22" i="2"/>
  <c r="K22" i="2" s="1"/>
  <c r="H22" i="2"/>
  <c r="J21" i="2"/>
  <c r="K21" i="2" s="1"/>
  <c r="H21" i="2"/>
  <c r="J20" i="2"/>
  <c r="K20" i="2" s="1"/>
  <c r="H20" i="2"/>
  <c r="J19" i="2"/>
  <c r="K19" i="2" s="1"/>
  <c r="H19" i="2"/>
  <c r="K18" i="2"/>
  <c r="J18" i="2"/>
  <c r="H18" i="2"/>
  <c r="J17" i="2"/>
  <c r="K17" i="2" s="1"/>
  <c r="H17" i="2"/>
  <c r="J16" i="2"/>
  <c r="K16" i="2" s="1"/>
  <c r="H16" i="2"/>
  <c r="J15" i="2"/>
  <c r="K15" i="2" s="1"/>
  <c r="H15" i="2"/>
  <c r="J14" i="2"/>
  <c r="K14" i="2" s="1"/>
  <c r="H14" i="2"/>
  <c r="J13" i="2"/>
  <c r="K13" i="2" s="1"/>
  <c r="H13" i="2"/>
  <c r="J12" i="2"/>
  <c r="K12" i="2" s="1"/>
  <c r="H12" i="2"/>
  <c r="J11" i="2"/>
  <c r="K11" i="2" s="1"/>
  <c r="H11" i="2"/>
  <c r="J10" i="2"/>
  <c r="K10" i="2" s="1"/>
  <c r="H10" i="2"/>
  <c r="J9" i="2"/>
  <c r="K9" i="2" s="1"/>
  <c r="H9" i="2"/>
  <c r="J8" i="2"/>
  <c r="K8" i="2" s="1"/>
  <c r="H8" i="2"/>
  <c r="H35" i="2" s="1"/>
  <c r="J7" i="2"/>
  <c r="K7" i="2" s="1"/>
  <c r="H7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K6" i="2"/>
  <c r="J6" i="2"/>
  <c r="H6" i="2"/>
  <c r="K35" i="2" l="1"/>
  <c r="B11" i="1"/>
  <c r="B12" i="1" s="1"/>
  <c r="B13" i="1" s="1"/>
  <c r="L7" i="1" l="1"/>
  <c r="L8" i="1"/>
  <c r="L9" i="1"/>
  <c r="L10" i="1"/>
  <c r="N10" i="1" s="1"/>
  <c r="L11" i="1"/>
  <c r="L12" i="1"/>
  <c r="L13" i="1"/>
  <c r="L14" i="1"/>
  <c r="L15" i="1"/>
  <c r="L16" i="1"/>
  <c r="L17" i="1"/>
  <c r="L18" i="1"/>
  <c r="L19" i="1"/>
  <c r="N19" i="1" s="1"/>
  <c r="L20" i="1"/>
  <c r="L21" i="1"/>
  <c r="N21" i="1" s="1"/>
  <c r="L22" i="1"/>
  <c r="L23" i="1"/>
  <c r="N23" i="1" s="1"/>
  <c r="L24" i="1"/>
  <c r="L25" i="1"/>
  <c r="L26" i="1"/>
  <c r="L27" i="1"/>
  <c r="N27" i="1" s="1"/>
  <c r="L28" i="1"/>
  <c r="L29" i="1"/>
  <c r="L30" i="1"/>
  <c r="L31" i="1"/>
  <c r="L32" i="1"/>
  <c r="L33" i="1"/>
  <c r="L34" i="1"/>
  <c r="L6" i="1"/>
  <c r="N6" i="1" s="1"/>
  <c r="K7" i="1"/>
  <c r="K8" i="1"/>
  <c r="K9" i="1"/>
  <c r="K11" i="1"/>
  <c r="K12" i="1"/>
  <c r="K13" i="1"/>
  <c r="K15" i="1"/>
  <c r="K16" i="1"/>
  <c r="K17" i="1"/>
  <c r="K19" i="1"/>
  <c r="K20" i="1"/>
  <c r="K21" i="1"/>
  <c r="K23" i="1"/>
  <c r="K24" i="1"/>
  <c r="K25" i="1"/>
  <c r="K27" i="1"/>
  <c r="K28" i="1"/>
  <c r="K29" i="1"/>
  <c r="K31" i="1"/>
  <c r="K32" i="1"/>
  <c r="K33" i="1"/>
  <c r="K6" i="1"/>
  <c r="N8" i="1"/>
  <c r="N9" i="1"/>
  <c r="N12" i="1"/>
  <c r="N13" i="1"/>
  <c r="N20" i="1"/>
  <c r="N24" i="1"/>
  <c r="N25" i="1"/>
  <c r="N28" i="1"/>
  <c r="N29" i="1"/>
  <c r="M7" i="1"/>
  <c r="M8" i="1"/>
  <c r="M9" i="1"/>
  <c r="M10" i="1"/>
  <c r="M11" i="1"/>
  <c r="M12" i="1"/>
  <c r="M13" i="1"/>
  <c r="M14" i="1"/>
  <c r="M15" i="1"/>
  <c r="N15" i="1" s="1"/>
  <c r="M16" i="1"/>
  <c r="N16" i="1" s="1"/>
  <c r="M17" i="1"/>
  <c r="N17" i="1" s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N31" i="1" s="1"/>
  <c r="M32" i="1"/>
  <c r="N32" i="1" s="1"/>
  <c r="M33" i="1"/>
  <c r="N33" i="1" s="1"/>
  <c r="M34" i="1"/>
  <c r="M6" i="1"/>
  <c r="J7" i="1"/>
  <c r="J8" i="1"/>
  <c r="J9" i="1"/>
  <c r="J10" i="1"/>
  <c r="K10" i="1" s="1"/>
  <c r="J11" i="1"/>
  <c r="J12" i="1"/>
  <c r="J13" i="1"/>
  <c r="J14" i="1"/>
  <c r="K14" i="1" s="1"/>
  <c r="J15" i="1"/>
  <c r="J16" i="1"/>
  <c r="J17" i="1"/>
  <c r="J18" i="1"/>
  <c r="K18" i="1" s="1"/>
  <c r="J19" i="1"/>
  <c r="J20" i="1"/>
  <c r="J21" i="1"/>
  <c r="J22" i="1"/>
  <c r="K22" i="1" s="1"/>
  <c r="J23" i="1"/>
  <c r="J24" i="1"/>
  <c r="J25" i="1"/>
  <c r="J26" i="1"/>
  <c r="K26" i="1" s="1"/>
  <c r="J27" i="1"/>
  <c r="J28" i="1"/>
  <c r="J29" i="1"/>
  <c r="J30" i="1"/>
  <c r="K30" i="1" s="1"/>
  <c r="J31" i="1"/>
  <c r="J32" i="1"/>
  <c r="J33" i="1"/>
  <c r="J34" i="1"/>
  <c r="K34" i="1" s="1"/>
  <c r="J6" i="1"/>
  <c r="K35" i="1" l="1"/>
  <c r="N11" i="1"/>
  <c r="N7" i="1"/>
  <c r="N35" i="1" s="1"/>
  <c r="N34" i="1"/>
  <c r="N30" i="1"/>
  <c r="N26" i="1"/>
  <c r="N22" i="1"/>
  <c r="N18" i="1"/>
  <c r="N1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6" i="1" l="1"/>
  <c r="H35" i="1" s="1"/>
  <c r="B7" i="1"/>
  <c r="B8" i="1" s="1"/>
  <c r="B9" i="1" l="1"/>
  <c r="B10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<sst xmlns="http://schemas.openxmlformats.org/spreadsheetml/2006/main" count="202" uniqueCount="72">
  <si>
    <t>выделенно</t>
  </si>
  <si>
    <t>израсходованно за 6 мес</t>
  </si>
  <si>
    <t>остаток</t>
  </si>
  <si>
    <t>№ п/п</t>
  </si>
  <si>
    <t>Наименование</t>
  </si>
  <si>
    <t>форма</t>
  </si>
  <si>
    <t>кол-во</t>
  </si>
  <si>
    <t>цена</t>
  </si>
  <si>
    <t>сумма</t>
  </si>
  <si>
    <t xml:space="preserve">Аминофиллин </t>
  </si>
  <si>
    <t>Раствор для инъекций 2,4% 5 мл</t>
  </si>
  <si>
    <t>ампула</t>
  </si>
  <si>
    <t>Ампициллина натриевая соль</t>
  </si>
  <si>
    <t>Порошок для приготовления раствора для иньекций 500мг, 1000мг</t>
  </si>
  <si>
    <t>флакон</t>
  </si>
  <si>
    <t>Аскорбиновая кислота</t>
  </si>
  <si>
    <t>Раствор для приема внутрь 100мг/мл</t>
  </si>
  <si>
    <t>Ацикловир</t>
  </si>
  <si>
    <t>Таблекта 400 мг</t>
  </si>
  <si>
    <t>таблетка</t>
  </si>
  <si>
    <t xml:space="preserve">Железа сульфат </t>
  </si>
  <si>
    <t>Капли во флаконе 25 мл.</t>
  </si>
  <si>
    <t xml:space="preserve"> Железа сульфат</t>
  </si>
  <si>
    <t>Сироп 100мл.</t>
  </si>
  <si>
    <t>Карнитина оротат</t>
  </si>
  <si>
    <t>Капсула</t>
  </si>
  <si>
    <t>капсула</t>
  </si>
  <si>
    <t>Кетотифен</t>
  </si>
  <si>
    <t>Таблетка 1 мг</t>
  </si>
  <si>
    <t xml:space="preserve">Лактулоза </t>
  </si>
  <si>
    <t>Сироп во флаконе</t>
  </si>
  <si>
    <t xml:space="preserve">Лоратадин </t>
  </si>
  <si>
    <t>Таблетка 10 мг</t>
  </si>
  <si>
    <t>Лидокаин</t>
  </si>
  <si>
    <t>Раствор для инъекций 2% 2 мл</t>
  </si>
  <si>
    <t>Аэрозоль 10% 38 ,0 мл</t>
  </si>
  <si>
    <t>Раствор для иньекций 1% 3,5 мл</t>
  </si>
  <si>
    <t>Метронидазол</t>
  </si>
  <si>
    <t>Таблетка 250мг</t>
  </si>
  <si>
    <t>Метамизол натрия</t>
  </si>
  <si>
    <t>Раствор для иньекций 50% 2мл</t>
  </si>
  <si>
    <t>Раствор для иньекций 0,9% 10мл</t>
  </si>
  <si>
    <t>Парацетамол</t>
  </si>
  <si>
    <t>Суспензия 120мг/ 5 мл</t>
  </si>
  <si>
    <t xml:space="preserve">Парацетамол </t>
  </si>
  <si>
    <t>Таблетка 500мг</t>
  </si>
  <si>
    <t>Суспензия 250мг/5мл</t>
  </si>
  <si>
    <t>Повидон - йод</t>
  </si>
  <si>
    <t xml:space="preserve">Прокаин </t>
  </si>
  <si>
    <t>Раствор для инъекций 0,5 %  5 мл</t>
  </si>
  <si>
    <t>Преднизолон</t>
  </si>
  <si>
    <t xml:space="preserve">Раствор для инъекций 30мг/ мл </t>
  </si>
  <si>
    <t>Сульфаметоксазол+Триметоприм</t>
  </si>
  <si>
    <t>Флуконазол</t>
  </si>
  <si>
    <t>Фуросемид</t>
  </si>
  <si>
    <t>Цефазолин</t>
  </si>
  <si>
    <t>Цефуроксим</t>
  </si>
  <si>
    <t xml:space="preserve">натрия хлорид </t>
  </si>
  <si>
    <t>парацетамол</t>
  </si>
  <si>
    <t>эпинефрин</t>
  </si>
  <si>
    <t>раствор для инъекций 1% 2мл</t>
  </si>
  <si>
    <t>раствор для инъекций</t>
  </si>
  <si>
    <t>гранулы</t>
  </si>
  <si>
    <t>раствор</t>
  </si>
  <si>
    <t>порошок 1г</t>
  </si>
  <si>
    <t>порошок 500мг</t>
  </si>
  <si>
    <t>суспензия 240мг/5мл,100мл</t>
  </si>
  <si>
    <t>капсулы 50мг</t>
  </si>
  <si>
    <t>капсулы</t>
  </si>
  <si>
    <t>ИТОГО</t>
  </si>
  <si>
    <t>ГУ "Детский противотуберкулезный санаторий Павлодарской области"</t>
  </si>
  <si>
    <t>израсходованно за 3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</si>
</sst>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opLeftCell="B2" workbookViewId="0">
      <selection activeCell="B2" sqref="A1:XFD1048576"/>
    </sheetView>
  </sheetViews>
  <sheetFormatPr defaultRowHeight="15" x14ac:dyDescent="0.25"/>
  <cols>
    <col min="1" max="1" width="9.140625" style="2"/>
    <col min="2" max="2" width="5.42578125" style="2" customWidth="1"/>
    <col min="3" max="4" width="31" style="2" customWidth="1"/>
    <col min="5" max="5" width="9.7109375" style="2" customWidth="1"/>
    <col min="6" max="7" width="9.140625" style="2"/>
    <col min="8" max="8" width="10.28515625" style="2" customWidth="1"/>
    <col min="9" max="16384" width="9.140625" style="2"/>
  </cols>
  <sheetData>
    <row r="2" spans="2:14" x14ac:dyDescent="0.25">
      <c r="D2" s="7" t="s">
        <v>70</v>
      </c>
      <c r="E2" s="7"/>
      <c r="F2" s="7"/>
      <c r="G2" s="7"/>
      <c r="H2" s="7"/>
      <c r="I2" s="7"/>
      <c r="J2" s="7"/>
      <c r="K2" s="7"/>
      <c r="L2" s="7"/>
    </row>
    <row r="4" spans="2:14" x14ac:dyDescent="0.25">
      <c r="B4" s="8" t="s">
        <v>3</v>
      </c>
      <c r="C4" s="8" t="s">
        <v>4</v>
      </c>
      <c r="D4" s="8" t="s">
        <v>5</v>
      </c>
      <c r="E4" s="8"/>
      <c r="F4" s="10" t="s">
        <v>0</v>
      </c>
      <c r="G4" s="11"/>
      <c r="H4" s="12"/>
      <c r="I4" s="10" t="s">
        <v>1</v>
      </c>
      <c r="J4" s="11"/>
      <c r="K4" s="12"/>
      <c r="L4" s="10" t="s">
        <v>2</v>
      </c>
      <c r="M4" s="11"/>
      <c r="N4" s="12"/>
    </row>
    <row r="5" spans="2:14" ht="17.25" customHeight="1" x14ac:dyDescent="0.25">
      <c r="B5" s="9"/>
      <c r="C5" s="9"/>
      <c r="D5" s="9"/>
      <c r="E5" s="9"/>
      <c r="F5" s="4" t="s">
        <v>6</v>
      </c>
      <c r="G5" s="3" t="s">
        <v>7</v>
      </c>
      <c r="H5" s="3" t="s">
        <v>8</v>
      </c>
      <c r="I5" s="4" t="s">
        <v>6</v>
      </c>
      <c r="J5" s="3" t="s">
        <v>7</v>
      </c>
      <c r="K5" s="3" t="s">
        <v>8</v>
      </c>
      <c r="L5" s="4" t="s">
        <v>6</v>
      </c>
      <c r="M5" s="3" t="s">
        <v>7</v>
      </c>
      <c r="N5" s="3" t="s">
        <v>8</v>
      </c>
    </row>
    <row r="6" spans="2:14" ht="15" customHeight="1" x14ac:dyDescent="0.25">
      <c r="B6" s="3">
        <v>1</v>
      </c>
      <c r="C6" s="1" t="s">
        <v>9</v>
      </c>
      <c r="D6" s="1" t="s">
        <v>10</v>
      </c>
      <c r="E6" s="1" t="s">
        <v>11</v>
      </c>
      <c r="F6" s="3">
        <v>30</v>
      </c>
      <c r="G6" s="3">
        <v>16.809999999999999</v>
      </c>
      <c r="H6" s="3">
        <f t="shared" ref="H6:H34" si="0">F6*G6</f>
        <v>504.29999999999995</v>
      </c>
      <c r="I6" s="3"/>
      <c r="J6" s="3">
        <f>G6</f>
        <v>16.809999999999999</v>
      </c>
      <c r="K6" s="3">
        <f>I6*J6</f>
        <v>0</v>
      </c>
      <c r="L6" s="3">
        <f>F6-I6</f>
        <v>30</v>
      </c>
      <c r="M6" s="3">
        <f>G6</f>
        <v>16.809999999999999</v>
      </c>
      <c r="N6" s="3">
        <f>L6*M6</f>
        <v>504.29999999999995</v>
      </c>
    </row>
    <row r="7" spans="2:14" ht="29.25" customHeight="1" x14ac:dyDescent="0.25">
      <c r="B7" s="3">
        <f>1+B6</f>
        <v>2</v>
      </c>
      <c r="C7" s="1" t="s">
        <v>12</v>
      </c>
      <c r="D7" s="1" t="s">
        <v>13</v>
      </c>
      <c r="E7" s="1" t="s">
        <v>14</v>
      </c>
      <c r="F7" s="3">
        <v>200</v>
      </c>
      <c r="G7" s="3">
        <v>26.78</v>
      </c>
      <c r="H7" s="3">
        <f t="shared" si="0"/>
        <v>5356</v>
      </c>
      <c r="I7" s="3">
        <v>100</v>
      </c>
      <c r="J7" s="3">
        <f t="shared" ref="J7:J34" si="1">G7</f>
        <v>26.78</v>
      </c>
      <c r="K7" s="3">
        <f t="shared" ref="K7:K34" si="2">I7*J7</f>
        <v>2678</v>
      </c>
      <c r="L7" s="3">
        <f t="shared" ref="L7:L34" si="3">F7-I7</f>
        <v>100</v>
      </c>
      <c r="M7" s="3">
        <f t="shared" ref="M7:M34" si="4">G7</f>
        <v>26.78</v>
      </c>
      <c r="N7" s="3">
        <f t="shared" ref="N7:N34" si="5">L7*M7</f>
        <v>2678</v>
      </c>
    </row>
    <row r="8" spans="2:14" ht="28.5" customHeight="1" x14ac:dyDescent="0.25">
      <c r="B8" s="3">
        <f t="shared" ref="B8:B34" si="6">1+B7</f>
        <v>3</v>
      </c>
      <c r="C8" s="1" t="s">
        <v>15</v>
      </c>
      <c r="D8" s="1" t="s">
        <v>16</v>
      </c>
      <c r="E8" s="1" t="s">
        <v>14</v>
      </c>
      <c r="F8" s="3">
        <v>1500</v>
      </c>
      <c r="G8" s="3">
        <v>339.66</v>
      </c>
      <c r="H8" s="3">
        <f t="shared" si="0"/>
        <v>509490.00000000006</v>
      </c>
      <c r="I8" s="3">
        <v>750</v>
      </c>
      <c r="J8" s="3">
        <f t="shared" si="1"/>
        <v>339.66</v>
      </c>
      <c r="K8" s="3">
        <f t="shared" si="2"/>
        <v>254745.00000000003</v>
      </c>
      <c r="L8" s="3">
        <f t="shared" si="3"/>
        <v>750</v>
      </c>
      <c r="M8" s="3">
        <f t="shared" si="4"/>
        <v>339.66</v>
      </c>
      <c r="N8" s="3">
        <f t="shared" si="5"/>
        <v>254745.00000000003</v>
      </c>
    </row>
    <row r="9" spans="2:14" ht="15" customHeight="1" x14ac:dyDescent="0.25">
      <c r="B9" s="3">
        <f t="shared" si="6"/>
        <v>4</v>
      </c>
      <c r="C9" s="1" t="s">
        <v>17</v>
      </c>
      <c r="D9" s="1" t="s">
        <v>18</v>
      </c>
      <c r="E9" s="1" t="s">
        <v>19</v>
      </c>
      <c r="F9" s="3">
        <v>400</v>
      </c>
      <c r="G9" s="3">
        <v>32.04</v>
      </c>
      <c r="H9" s="3">
        <f t="shared" si="0"/>
        <v>12816</v>
      </c>
      <c r="I9" s="3">
        <v>300</v>
      </c>
      <c r="J9" s="3">
        <f t="shared" si="1"/>
        <v>32.04</v>
      </c>
      <c r="K9" s="3">
        <f t="shared" si="2"/>
        <v>9612</v>
      </c>
      <c r="L9" s="3">
        <f t="shared" si="3"/>
        <v>100</v>
      </c>
      <c r="M9" s="3">
        <f t="shared" si="4"/>
        <v>32.04</v>
      </c>
      <c r="N9" s="3">
        <f t="shared" si="5"/>
        <v>3204</v>
      </c>
    </row>
    <row r="10" spans="2:14" ht="15" customHeight="1" x14ac:dyDescent="0.25">
      <c r="B10" s="3">
        <f t="shared" si="6"/>
        <v>5</v>
      </c>
      <c r="C10" s="1" t="s">
        <v>20</v>
      </c>
      <c r="D10" s="1" t="s">
        <v>21</v>
      </c>
      <c r="E10" s="1" t="s">
        <v>14</v>
      </c>
      <c r="F10" s="3">
        <v>50</v>
      </c>
      <c r="G10" s="3">
        <v>150.77000000000001</v>
      </c>
      <c r="H10" s="3">
        <f t="shared" si="0"/>
        <v>7538.5000000000009</v>
      </c>
      <c r="I10" s="3">
        <v>30</v>
      </c>
      <c r="J10" s="3">
        <f t="shared" si="1"/>
        <v>150.77000000000001</v>
      </c>
      <c r="K10" s="3">
        <f t="shared" si="2"/>
        <v>4523.1000000000004</v>
      </c>
      <c r="L10" s="3">
        <f t="shared" si="3"/>
        <v>20</v>
      </c>
      <c r="M10" s="3">
        <f t="shared" si="4"/>
        <v>150.77000000000001</v>
      </c>
      <c r="N10" s="3">
        <f t="shared" si="5"/>
        <v>3015.4</v>
      </c>
    </row>
    <row r="11" spans="2:14" ht="15" customHeight="1" x14ac:dyDescent="0.25">
      <c r="B11" s="3">
        <f t="shared" si="6"/>
        <v>6</v>
      </c>
      <c r="C11" s="1" t="s">
        <v>22</v>
      </c>
      <c r="D11" s="1" t="s">
        <v>23</v>
      </c>
      <c r="E11" s="1" t="s">
        <v>14</v>
      </c>
      <c r="F11" s="3">
        <v>20</v>
      </c>
      <c r="G11" s="3">
        <v>264.06</v>
      </c>
      <c r="H11" s="3">
        <f t="shared" si="0"/>
        <v>5281.2</v>
      </c>
      <c r="I11" s="3">
        <v>20</v>
      </c>
      <c r="J11" s="3">
        <f t="shared" si="1"/>
        <v>264.06</v>
      </c>
      <c r="K11" s="3">
        <f t="shared" si="2"/>
        <v>5281.2</v>
      </c>
      <c r="L11" s="3">
        <f t="shared" si="3"/>
        <v>0</v>
      </c>
      <c r="M11" s="3">
        <f t="shared" si="4"/>
        <v>264.06</v>
      </c>
      <c r="N11" s="3">
        <f t="shared" si="5"/>
        <v>0</v>
      </c>
    </row>
    <row r="12" spans="2:14" ht="15" customHeight="1" x14ac:dyDescent="0.25">
      <c r="B12" s="3">
        <f t="shared" si="6"/>
        <v>7</v>
      </c>
      <c r="C12" s="1" t="s">
        <v>24</v>
      </c>
      <c r="D12" s="1" t="s">
        <v>25</v>
      </c>
      <c r="E12" s="1" t="s">
        <v>26</v>
      </c>
      <c r="F12" s="3">
        <v>7000</v>
      </c>
      <c r="G12" s="3">
        <v>81.430000000000007</v>
      </c>
      <c r="H12" s="3">
        <f t="shared" si="0"/>
        <v>570010</v>
      </c>
      <c r="I12" s="3">
        <v>6000</v>
      </c>
      <c r="J12" s="3">
        <f t="shared" si="1"/>
        <v>81.430000000000007</v>
      </c>
      <c r="K12" s="3">
        <f t="shared" si="2"/>
        <v>488580.00000000006</v>
      </c>
      <c r="L12" s="3">
        <f t="shared" si="3"/>
        <v>1000</v>
      </c>
      <c r="M12" s="3">
        <f t="shared" si="4"/>
        <v>81.430000000000007</v>
      </c>
      <c r="N12" s="3">
        <f t="shared" si="5"/>
        <v>81430</v>
      </c>
    </row>
    <row r="13" spans="2:14" ht="15" customHeight="1" x14ac:dyDescent="0.25">
      <c r="B13" s="3">
        <f t="shared" si="6"/>
        <v>8</v>
      </c>
      <c r="C13" s="1" t="s">
        <v>27</v>
      </c>
      <c r="D13" s="1" t="s">
        <v>28</v>
      </c>
      <c r="E13" s="1" t="s">
        <v>19</v>
      </c>
      <c r="F13" s="3">
        <v>450</v>
      </c>
      <c r="G13" s="3">
        <v>4.5599999999999996</v>
      </c>
      <c r="H13" s="3">
        <f t="shared" si="0"/>
        <v>2052</v>
      </c>
      <c r="I13" s="3">
        <v>450</v>
      </c>
      <c r="J13" s="3">
        <f t="shared" si="1"/>
        <v>4.5599999999999996</v>
      </c>
      <c r="K13" s="3">
        <f t="shared" si="2"/>
        <v>2052</v>
      </c>
      <c r="L13" s="3">
        <f t="shared" si="3"/>
        <v>0</v>
      </c>
      <c r="M13" s="3">
        <f t="shared" si="4"/>
        <v>4.5599999999999996</v>
      </c>
      <c r="N13" s="3">
        <f t="shared" si="5"/>
        <v>0</v>
      </c>
    </row>
    <row r="14" spans="2:14" ht="15" customHeight="1" x14ac:dyDescent="0.25">
      <c r="B14" s="3">
        <f t="shared" si="6"/>
        <v>9</v>
      </c>
      <c r="C14" s="1" t="s">
        <v>29</v>
      </c>
      <c r="D14" s="1" t="s">
        <v>30</v>
      </c>
      <c r="E14" s="1" t="s">
        <v>14</v>
      </c>
      <c r="F14" s="3">
        <v>12</v>
      </c>
      <c r="G14" s="3">
        <v>2010.71</v>
      </c>
      <c r="H14" s="3">
        <f t="shared" si="0"/>
        <v>24128.52</v>
      </c>
      <c r="I14" s="3">
        <v>12</v>
      </c>
      <c r="J14" s="3">
        <f t="shared" si="1"/>
        <v>2010.71</v>
      </c>
      <c r="K14" s="3">
        <f t="shared" si="2"/>
        <v>24128.52</v>
      </c>
      <c r="L14" s="3">
        <f t="shared" si="3"/>
        <v>0</v>
      </c>
      <c r="M14" s="3">
        <f t="shared" si="4"/>
        <v>2010.71</v>
      </c>
      <c r="N14" s="3">
        <f t="shared" si="5"/>
        <v>0</v>
      </c>
    </row>
    <row r="15" spans="2:14" ht="15" customHeight="1" x14ac:dyDescent="0.25">
      <c r="B15" s="3">
        <f t="shared" si="6"/>
        <v>10</v>
      </c>
      <c r="C15" s="1" t="s">
        <v>31</v>
      </c>
      <c r="D15" s="1" t="s">
        <v>32</v>
      </c>
      <c r="E15" s="1" t="s">
        <v>19</v>
      </c>
      <c r="F15" s="3">
        <v>800</v>
      </c>
      <c r="G15" s="3">
        <v>47.58</v>
      </c>
      <c r="H15" s="3">
        <f t="shared" si="0"/>
        <v>38064</v>
      </c>
      <c r="I15" s="3">
        <v>400</v>
      </c>
      <c r="J15" s="3">
        <f t="shared" si="1"/>
        <v>47.58</v>
      </c>
      <c r="K15" s="3">
        <f t="shared" si="2"/>
        <v>19032</v>
      </c>
      <c r="L15" s="3">
        <f t="shared" si="3"/>
        <v>400</v>
      </c>
      <c r="M15" s="3">
        <f t="shared" si="4"/>
        <v>47.58</v>
      </c>
      <c r="N15" s="3">
        <f t="shared" si="5"/>
        <v>19032</v>
      </c>
    </row>
    <row r="16" spans="2:14" ht="15" customHeight="1" x14ac:dyDescent="0.25">
      <c r="B16" s="3">
        <f t="shared" si="6"/>
        <v>11</v>
      </c>
      <c r="C16" s="1" t="s">
        <v>33</v>
      </c>
      <c r="D16" s="1" t="s">
        <v>34</v>
      </c>
      <c r="E16" s="1" t="s">
        <v>11</v>
      </c>
      <c r="F16" s="3">
        <v>60</v>
      </c>
      <c r="G16" s="3">
        <v>7.46</v>
      </c>
      <c r="H16" s="3">
        <f t="shared" si="0"/>
        <v>447.6</v>
      </c>
      <c r="I16" s="3"/>
      <c r="J16" s="3">
        <f t="shared" si="1"/>
        <v>7.46</v>
      </c>
      <c r="K16" s="3">
        <f t="shared" si="2"/>
        <v>0</v>
      </c>
      <c r="L16" s="3">
        <f t="shared" si="3"/>
        <v>60</v>
      </c>
      <c r="M16" s="3">
        <f t="shared" si="4"/>
        <v>7.46</v>
      </c>
      <c r="N16" s="3">
        <f t="shared" si="5"/>
        <v>447.6</v>
      </c>
    </row>
    <row r="17" spans="2:14" ht="15" customHeight="1" x14ac:dyDescent="0.25">
      <c r="B17" s="3">
        <f t="shared" si="6"/>
        <v>12</v>
      </c>
      <c r="C17" s="1" t="s">
        <v>33</v>
      </c>
      <c r="D17" s="1" t="s">
        <v>35</v>
      </c>
      <c r="E17" s="1" t="s">
        <v>14</v>
      </c>
      <c r="F17" s="3">
        <v>8</v>
      </c>
      <c r="G17" s="3">
        <v>1884.16</v>
      </c>
      <c r="H17" s="3">
        <f t="shared" si="0"/>
        <v>15073.28</v>
      </c>
      <c r="I17" s="3"/>
      <c r="J17" s="3">
        <f t="shared" si="1"/>
        <v>1884.16</v>
      </c>
      <c r="K17" s="3">
        <f t="shared" si="2"/>
        <v>0</v>
      </c>
      <c r="L17" s="3">
        <f t="shared" si="3"/>
        <v>8</v>
      </c>
      <c r="M17" s="3">
        <f t="shared" si="4"/>
        <v>1884.16</v>
      </c>
      <c r="N17" s="3">
        <f t="shared" si="5"/>
        <v>15073.28</v>
      </c>
    </row>
    <row r="18" spans="2:14" ht="15" customHeight="1" x14ac:dyDescent="0.25">
      <c r="B18" s="3">
        <f t="shared" si="6"/>
        <v>13</v>
      </c>
      <c r="C18" s="1" t="s">
        <v>33</v>
      </c>
      <c r="D18" s="1" t="s">
        <v>36</v>
      </c>
      <c r="E18" s="1" t="s">
        <v>11</v>
      </c>
      <c r="F18" s="3">
        <v>100</v>
      </c>
      <c r="G18" s="3">
        <v>20.91</v>
      </c>
      <c r="H18" s="3">
        <f t="shared" si="0"/>
        <v>2091</v>
      </c>
      <c r="I18" s="3"/>
      <c r="J18" s="3">
        <f t="shared" si="1"/>
        <v>20.91</v>
      </c>
      <c r="K18" s="3">
        <f t="shared" si="2"/>
        <v>0</v>
      </c>
      <c r="L18" s="3">
        <f t="shared" si="3"/>
        <v>100</v>
      </c>
      <c r="M18" s="3">
        <f t="shared" si="4"/>
        <v>20.91</v>
      </c>
      <c r="N18" s="3">
        <f t="shared" si="5"/>
        <v>2091</v>
      </c>
    </row>
    <row r="19" spans="2:14" ht="15" customHeight="1" x14ac:dyDescent="0.25">
      <c r="B19" s="3">
        <f t="shared" si="6"/>
        <v>14</v>
      </c>
      <c r="C19" s="1" t="s">
        <v>37</v>
      </c>
      <c r="D19" s="1" t="s">
        <v>38</v>
      </c>
      <c r="E19" s="1" t="s">
        <v>19</v>
      </c>
      <c r="F19" s="3">
        <v>200</v>
      </c>
      <c r="G19" s="3">
        <v>4.91</v>
      </c>
      <c r="H19" s="3">
        <f t="shared" si="0"/>
        <v>982</v>
      </c>
      <c r="I19" s="3">
        <v>100</v>
      </c>
      <c r="J19" s="3">
        <f t="shared" si="1"/>
        <v>4.91</v>
      </c>
      <c r="K19" s="3">
        <f t="shared" si="2"/>
        <v>491</v>
      </c>
      <c r="L19" s="3">
        <f t="shared" si="3"/>
        <v>100</v>
      </c>
      <c r="M19" s="3">
        <f t="shared" si="4"/>
        <v>4.91</v>
      </c>
      <c r="N19" s="3">
        <f t="shared" si="5"/>
        <v>491</v>
      </c>
    </row>
    <row r="20" spans="2:14" ht="15" customHeight="1" x14ac:dyDescent="0.25">
      <c r="B20" s="3">
        <f t="shared" si="6"/>
        <v>15</v>
      </c>
      <c r="C20" s="1" t="s">
        <v>39</v>
      </c>
      <c r="D20" s="1" t="s">
        <v>40</v>
      </c>
      <c r="E20" s="1" t="s">
        <v>11</v>
      </c>
      <c r="F20" s="3">
        <v>50</v>
      </c>
      <c r="G20" s="3">
        <v>13.62</v>
      </c>
      <c r="H20" s="3">
        <f t="shared" si="0"/>
        <v>681</v>
      </c>
      <c r="I20" s="3"/>
      <c r="J20" s="3">
        <f t="shared" si="1"/>
        <v>13.62</v>
      </c>
      <c r="K20" s="3">
        <f t="shared" si="2"/>
        <v>0</v>
      </c>
      <c r="L20" s="3">
        <f t="shared" si="3"/>
        <v>50</v>
      </c>
      <c r="M20" s="3">
        <f t="shared" si="4"/>
        <v>13.62</v>
      </c>
      <c r="N20" s="3">
        <f t="shared" si="5"/>
        <v>681</v>
      </c>
    </row>
    <row r="21" spans="2:14" ht="15" customHeight="1" x14ac:dyDescent="0.25">
      <c r="B21" s="3">
        <f t="shared" si="6"/>
        <v>16</v>
      </c>
      <c r="C21" s="1" t="s">
        <v>57</v>
      </c>
      <c r="D21" s="1" t="s">
        <v>41</v>
      </c>
      <c r="E21" s="1" t="s">
        <v>11</v>
      </c>
      <c r="F21" s="3">
        <v>1000</v>
      </c>
      <c r="G21" s="3">
        <v>31.37</v>
      </c>
      <c r="H21" s="3">
        <f t="shared" si="0"/>
        <v>31370</v>
      </c>
      <c r="I21" s="3">
        <v>500</v>
      </c>
      <c r="J21" s="3">
        <f t="shared" si="1"/>
        <v>31.37</v>
      </c>
      <c r="K21" s="3">
        <f t="shared" si="2"/>
        <v>15685</v>
      </c>
      <c r="L21" s="3">
        <f t="shared" si="3"/>
        <v>500</v>
      </c>
      <c r="M21" s="3">
        <f t="shared" si="4"/>
        <v>31.37</v>
      </c>
      <c r="N21" s="3">
        <f t="shared" si="5"/>
        <v>15685</v>
      </c>
    </row>
    <row r="22" spans="2:14" ht="15" customHeight="1" x14ac:dyDescent="0.25">
      <c r="B22" s="3">
        <f t="shared" si="6"/>
        <v>17</v>
      </c>
      <c r="C22" s="1" t="s">
        <v>58</v>
      </c>
      <c r="D22" s="1" t="s">
        <v>43</v>
      </c>
      <c r="E22" s="1"/>
      <c r="F22" s="3">
        <v>120</v>
      </c>
      <c r="G22" s="3">
        <v>272.35000000000002</v>
      </c>
      <c r="H22" s="3">
        <f t="shared" si="0"/>
        <v>32682.000000000004</v>
      </c>
      <c r="I22" s="3">
        <v>60</v>
      </c>
      <c r="J22" s="3">
        <f t="shared" si="1"/>
        <v>272.35000000000002</v>
      </c>
      <c r="K22" s="3">
        <f t="shared" si="2"/>
        <v>16341.000000000002</v>
      </c>
      <c r="L22" s="3">
        <f t="shared" si="3"/>
        <v>60</v>
      </c>
      <c r="M22" s="3">
        <f t="shared" si="4"/>
        <v>272.35000000000002</v>
      </c>
      <c r="N22" s="3">
        <f t="shared" si="5"/>
        <v>16341.000000000002</v>
      </c>
    </row>
    <row r="23" spans="2:14" ht="15" customHeight="1" x14ac:dyDescent="0.25">
      <c r="B23" s="3">
        <f t="shared" si="6"/>
        <v>18</v>
      </c>
      <c r="C23" s="1" t="s">
        <v>42</v>
      </c>
      <c r="D23" s="1" t="s">
        <v>45</v>
      </c>
      <c r="E23" s="1" t="s">
        <v>19</v>
      </c>
      <c r="F23" s="3">
        <v>800</v>
      </c>
      <c r="G23" s="3">
        <v>1.8</v>
      </c>
      <c r="H23" s="3">
        <f t="shared" si="0"/>
        <v>1440</v>
      </c>
      <c r="I23" s="3">
        <v>300</v>
      </c>
      <c r="J23" s="3">
        <f t="shared" si="1"/>
        <v>1.8</v>
      </c>
      <c r="K23" s="3">
        <f t="shared" si="2"/>
        <v>540</v>
      </c>
      <c r="L23" s="3">
        <f t="shared" si="3"/>
        <v>500</v>
      </c>
      <c r="M23" s="3">
        <f t="shared" si="4"/>
        <v>1.8</v>
      </c>
      <c r="N23" s="3">
        <f t="shared" si="5"/>
        <v>900</v>
      </c>
    </row>
    <row r="24" spans="2:14" ht="15" customHeight="1" x14ac:dyDescent="0.25">
      <c r="B24" s="3">
        <f t="shared" si="6"/>
        <v>19</v>
      </c>
      <c r="C24" s="1" t="s">
        <v>44</v>
      </c>
      <c r="D24" s="1" t="s">
        <v>46</v>
      </c>
      <c r="E24" s="1" t="s">
        <v>14</v>
      </c>
      <c r="F24" s="3">
        <v>120</v>
      </c>
      <c r="G24" s="3">
        <v>246.06</v>
      </c>
      <c r="H24" s="3">
        <f t="shared" si="0"/>
        <v>29527.200000000001</v>
      </c>
      <c r="I24" s="3">
        <v>60</v>
      </c>
      <c r="J24" s="3">
        <f t="shared" si="1"/>
        <v>246.06</v>
      </c>
      <c r="K24" s="3">
        <f t="shared" si="2"/>
        <v>14763.6</v>
      </c>
      <c r="L24" s="3">
        <f t="shared" si="3"/>
        <v>60</v>
      </c>
      <c r="M24" s="3">
        <f t="shared" si="4"/>
        <v>246.06</v>
      </c>
      <c r="N24" s="3">
        <f t="shared" si="5"/>
        <v>14763.6</v>
      </c>
    </row>
    <row r="25" spans="2:14" ht="15" customHeight="1" x14ac:dyDescent="0.25">
      <c r="B25" s="3">
        <f t="shared" si="6"/>
        <v>20</v>
      </c>
      <c r="C25" s="1" t="s">
        <v>47</v>
      </c>
      <c r="D25" s="1" t="s">
        <v>49</v>
      </c>
      <c r="E25" s="1" t="s">
        <v>11</v>
      </c>
      <c r="F25" s="3">
        <v>100</v>
      </c>
      <c r="G25" s="3">
        <v>212.76</v>
      </c>
      <c r="H25" s="3">
        <f t="shared" si="0"/>
        <v>21276</v>
      </c>
      <c r="I25" s="3">
        <v>40</v>
      </c>
      <c r="J25" s="3">
        <f t="shared" si="1"/>
        <v>212.76</v>
      </c>
      <c r="K25" s="3">
        <f t="shared" si="2"/>
        <v>8510.4</v>
      </c>
      <c r="L25" s="3">
        <f t="shared" si="3"/>
        <v>60</v>
      </c>
      <c r="M25" s="3">
        <f t="shared" si="4"/>
        <v>212.76</v>
      </c>
      <c r="N25" s="3">
        <f t="shared" si="5"/>
        <v>12765.599999999999</v>
      </c>
    </row>
    <row r="26" spans="2:14" ht="15" customHeight="1" x14ac:dyDescent="0.25">
      <c r="B26" s="3">
        <f t="shared" si="6"/>
        <v>21</v>
      </c>
      <c r="C26" s="1" t="s">
        <v>48</v>
      </c>
      <c r="D26" s="1" t="s">
        <v>51</v>
      </c>
      <c r="E26" s="1" t="s">
        <v>11</v>
      </c>
      <c r="F26" s="3">
        <v>400</v>
      </c>
      <c r="G26" s="3">
        <v>12.72</v>
      </c>
      <c r="H26" s="3">
        <f t="shared" si="0"/>
        <v>5088</v>
      </c>
      <c r="I26" s="3">
        <v>200</v>
      </c>
      <c r="J26" s="3">
        <f t="shared" si="1"/>
        <v>12.72</v>
      </c>
      <c r="K26" s="3">
        <f t="shared" si="2"/>
        <v>2544</v>
      </c>
      <c r="L26" s="3">
        <f t="shared" si="3"/>
        <v>200</v>
      </c>
      <c r="M26" s="3">
        <f t="shared" si="4"/>
        <v>12.72</v>
      </c>
      <c r="N26" s="3">
        <f t="shared" si="5"/>
        <v>2544</v>
      </c>
    </row>
    <row r="27" spans="2:14" ht="15" customHeight="1" x14ac:dyDescent="0.25">
      <c r="B27" s="3">
        <f t="shared" si="6"/>
        <v>22</v>
      </c>
      <c r="C27" s="1" t="s">
        <v>50</v>
      </c>
      <c r="D27" s="1" t="s">
        <v>63</v>
      </c>
      <c r="E27" s="1" t="s">
        <v>11</v>
      </c>
      <c r="F27" s="3">
        <v>18</v>
      </c>
      <c r="G27" s="3">
        <v>86.9</v>
      </c>
      <c r="H27" s="3">
        <f t="shared" si="0"/>
        <v>1564.2</v>
      </c>
      <c r="I27" s="3"/>
      <c r="J27" s="3">
        <f t="shared" si="1"/>
        <v>86.9</v>
      </c>
      <c r="K27" s="3">
        <f t="shared" si="2"/>
        <v>0</v>
      </c>
      <c r="L27" s="3">
        <f t="shared" si="3"/>
        <v>18</v>
      </c>
      <c r="M27" s="3">
        <f t="shared" si="4"/>
        <v>86.9</v>
      </c>
      <c r="N27" s="3">
        <f t="shared" si="5"/>
        <v>1564.2</v>
      </c>
    </row>
    <row r="28" spans="2:14" ht="15" customHeight="1" x14ac:dyDescent="0.25">
      <c r="B28" s="3">
        <f t="shared" si="6"/>
        <v>23</v>
      </c>
      <c r="C28" s="1" t="s">
        <v>52</v>
      </c>
      <c r="D28" s="1" t="s">
        <v>66</v>
      </c>
      <c r="E28" s="1" t="s">
        <v>14</v>
      </c>
      <c r="F28" s="3">
        <v>20</v>
      </c>
      <c r="G28" s="3">
        <v>308.81</v>
      </c>
      <c r="H28" s="3">
        <f t="shared" si="0"/>
        <v>6176.2</v>
      </c>
      <c r="I28" s="3">
        <v>20</v>
      </c>
      <c r="J28" s="3">
        <f t="shared" si="1"/>
        <v>308.81</v>
      </c>
      <c r="K28" s="3">
        <f t="shared" si="2"/>
        <v>6176.2</v>
      </c>
      <c r="L28" s="3">
        <f t="shared" si="3"/>
        <v>0</v>
      </c>
      <c r="M28" s="3">
        <f t="shared" si="4"/>
        <v>308.81</v>
      </c>
      <c r="N28" s="3">
        <f t="shared" si="5"/>
        <v>0</v>
      </c>
    </row>
    <row r="29" spans="2:14" ht="15" customHeight="1" x14ac:dyDescent="0.25">
      <c r="B29" s="3">
        <f t="shared" si="6"/>
        <v>24</v>
      </c>
      <c r="C29" s="1" t="s">
        <v>53</v>
      </c>
      <c r="D29" s="1" t="s">
        <v>67</v>
      </c>
      <c r="E29" s="1" t="s">
        <v>68</v>
      </c>
      <c r="F29" s="3">
        <v>210</v>
      </c>
      <c r="G29" s="3">
        <v>161.97999999999999</v>
      </c>
      <c r="H29" s="3">
        <f t="shared" si="0"/>
        <v>34015.799999999996</v>
      </c>
      <c r="I29" s="3">
        <v>140</v>
      </c>
      <c r="J29" s="3">
        <f t="shared" si="1"/>
        <v>161.97999999999999</v>
      </c>
      <c r="K29" s="3">
        <f t="shared" si="2"/>
        <v>22677.199999999997</v>
      </c>
      <c r="L29" s="3">
        <f t="shared" si="3"/>
        <v>70</v>
      </c>
      <c r="M29" s="3">
        <f t="shared" si="4"/>
        <v>161.97999999999999</v>
      </c>
      <c r="N29" s="3">
        <f t="shared" si="5"/>
        <v>11338.599999999999</v>
      </c>
    </row>
    <row r="30" spans="2:14" ht="15" customHeight="1" x14ac:dyDescent="0.25">
      <c r="B30" s="3">
        <f t="shared" si="6"/>
        <v>25</v>
      </c>
      <c r="C30" s="1" t="s">
        <v>54</v>
      </c>
      <c r="D30" s="1" t="s">
        <v>60</v>
      </c>
      <c r="E30" s="1" t="s">
        <v>14</v>
      </c>
      <c r="F30" s="3">
        <v>60</v>
      </c>
      <c r="G30" s="3">
        <v>7.88</v>
      </c>
      <c r="H30" s="3">
        <f t="shared" si="0"/>
        <v>472.8</v>
      </c>
      <c r="I30" s="3"/>
      <c r="J30" s="3">
        <f t="shared" si="1"/>
        <v>7.88</v>
      </c>
      <c r="K30" s="3">
        <f t="shared" si="2"/>
        <v>0</v>
      </c>
      <c r="L30" s="3">
        <f t="shared" si="3"/>
        <v>60</v>
      </c>
      <c r="M30" s="3">
        <f t="shared" si="4"/>
        <v>7.88</v>
      </c>
      <c r="N30" s="3">
        <f t="shared" si="5"/>
        <v>472.8</v>
      </c>
    </row>
    <row r="31" spans="2:14" ht="15" customHeight="1" x14ac:dyDescent="0.25">
      <c r="B31" s="3">
        <f t="shared" si="6"/>
        <v>26</v>
      </c>
      <c r="C31" s="1" t="s">
        <v>55</v>
      </c>
      <c r="D31" s="1" t="s">
        <v>64</v>
      </c>
      <c r="E31" s="1" t="s">
        <v>14</v>
      </c>
      <c r="F31" s="3">
        <v>200</v>
      </c>
      <c r="G31" s="3">
        <v>76.23</v>
      </c>
      <c r="H31" s="3">
        <f t="shared" si="0"/>
        <v>15246</v>
      </c>
      <c r="I31" s="3"/>
      <c r="J31" s="3">
        <f t="shared" si="1"/>
        <v>76.23</v>
      </c>
      <c r="K31" s="3">
        <f t="shared" si="2"/>
        <v>0</v>
      </c>
      <c r="L31" s="3">
        <f t="shared" si="3"/>
        <v>200</v>
      </c>
      <c r="M31" s="3">
        <f t="shared" si="4"/>
        <v>76.23</v>
      </c>
      <c r="N31" s="3">
        <f t="shared" si="5"/>
        <v>15246</v>
      </c>
    </row>
    <row r="32" spans="2:14" ht="15" customHeight="1" x14ac:dyDescent="0.25">
      <c r="B32" s="3">
        <f t="shared" si="6"/>
        <v>27</v>
      </c>
      <c r="C32" s="1" t="s">
        <v>55</v>
      </c>
      <c r="D32" s="1" t="s">
        <v>65</v>
      </c>
      <c r="E32" s="1" t="s">
        <v>11</v>
      </c>
      <c r="F32" s="3">
        <v>200</v>
      </c>
      <c r="G32" s="3">
        <v>47.3</v>
      </c>
      <c r="H32" s="3">
        <f t="shared" si="0"/>
        <v>9460</v>
      </c>
      <c r="I32" s="3"/>
      <c r="J32" s="3">
        <f t="shared" si="1"/>
        <v>47.3</v>
      </c>
      <c r="K32" s="3">
        <f t="shared" si="2"/>
        <v>0</v>
      </c>
      <c r="L32" s="3">
        <f t="shared" si="3"/>
        <v>200</v>
      </c>
      <c r="M32" s="3">
        <f t="shared" si="4"/>
        <v>47.3</v>
      </c>
      <c r="N32" s="3">
        <f t="shared" si="5"/>
        <v>9460</v>
      </c>
    </row>
    <row r="33" spans="2:15" ht="15" customHeight="1" x14ac:dyDescent="0.25">
      <c r="B33" s="3">
        <f t="shared" si="6"/>
        <v>28</v>
      </c>
      <c r="C33" s="1" t="s">
        <v>59</v>
      </c>
      <c r="D33" s="1" t="s">
        <v>61</v>
      </c>
      <c r="E33" s="1" t="s">
        <v>11</v>
      </c>
      <c r="F33" s="3">
        <v>60</v>
      </c>
      <c r="G33" s="3">
        <v>47.3</v>
      </c>
      <c r="H33" s="3">
        <f t="shared" si="0"/>
        <v>2838</v>
      </c>
      <c r="I33" s="3"/>
      <c r="J33" s="3">
        <f t="shared" si="1"/>
        <v>47.3</v>
      </c>
      <c r="K33" s="3">
        <f t="shared" si="2"/>
        <v>0</v>
      </c>
      <c r="L33" s="3">
        <f t="shared" si="3"/>
        <v>60</v>
      </c>
      <c r="M33" s="3">
        <f t="shared" si="4"/>
        <v>47.3</v>
      </c>
      <c r="N33" s="3">
        <f t="shared" si="5"/>
        <v>2838</v>
      </c>
    </row>
    <row r="34" spans="2:15" ht="15" customHeight="1" x14ac:dyDescent="0.25">
      <c r="B34" s="3">
        <f t="shared" si="6"/>
        <v>29</v>
      </c>
      <c r="C34" s="1" t="s">
        <v>56</v>
      </c>
      <c r="D34" s="1" t="s">
        <v>62</v>
      </c>
      <c r="E34" s="1" t="s">
        <v>14</v>
      </c>
      <c r="F34" s="1">
        <v>35</v>
      </c>
      <c r="G34" s="3">
        <v>1512</v>
      </c>
      <c r="H34" s="3">
        <f t="shared" si="0"/>
        <v>52920</v>
      </c>
      <c r="I34" s="3">
        <v>5</v>
      </c>
      <c r="J34" s="3">
        <f t="shared" si="1"/>
        <v>1512</v>
      </c>
      <c r="K34" s="3">
        <f t="shared" si="2"/>
        <v>7560</v>
      </c>
      <c r="L34" s="3">
        <f t="shared" si="3"/>
        <v>30</v>
      </c>
      <c r="M34" s="3">
        <f t="shared" si="4"/>
        <v>1512</v>
      </c>
      <c r="N34" s="3">
        <f t="shared" si="5"/>
        <v>45360</v>
      </c>
      <c r="O34" s="5"/>
    </row>
    <row r="35" spans="2:15" x14ac:dyDescent="0.25">
      <c r="B35" s="3"/>
      <c r="C35" s="3" t="s">
        <v>69</v>
      </c>
      <c r="D35" s="3"/>
      <c r="E35" s="3"/>
      <c r="F35" s="3"/>
      <c r="G35" s="3"/>
      <c r="H35" s="3">
        <f>SUM(H6:H34)</f>
        <v>1438591.6</v>
      </c>
      <c r="I35" s="3"/>
      <c r="J35" s="3"/>
      <c r="K35" s="3">
        <f>SUM(K6:K34)</f>
        <v>905920.22</v>
      </c>
      <c r="L35" s="3"/>
      <c r="M35" s="3"/>
      <c r="N35" s="3">
        <f>SUM(N6:N34)</f>
        <v>532671.37999999989</v>
      </c>
    </row>
    <row r="36" spans="2:15" x14ac:dyDescent="0.25">
      <c r="B36" s="5"/>
      <c r="C36" s="6"/>
    </row>
    <row r="37" spans="2:15" x14ac:dyDescent="0.25">
      <c r="B37" s="5"/>
      <c r="C37" s="6"/>
    </row>
    <row r="38" spans="2:15" x14ac:dyDescent="0.25">
      <c r="C38" s="6"/>
    </row>
  </sheetData>
  <mergeCells count="8">
    <mergeCell ref="D2:L2"/>
    <mergeCell ref="B4:B5"/>
    <mergeCell ref="F4:H4"/>
    <mergeCell ref="I4:K4"/>
    <mergeCell ref="L4:N4"/>
    <mergeCell ref="C4:C5"/>
    <mergeCell ref="D4:D5"/>
    <mergeCell ref="E4:E5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topLeftCell="A13" workbookViewId="0">
      <selection activeCell="D10" sqref="D10"/>
    </sheetView>
  </sheetViews>
  <sheetFormatPr defaultRowHeight="15" x14ac:dyDescent="0.25"/>
  <cols>
    <col min="1" max="1" width="2.140625" style="2" customWidth="1"/>
    <col min="2" max="2" width="5.42578125" style="2" customWidth="1"/>
    <col min="3" max="4" width="31" style="2" customWidth="1"/>
    <col min="5" max="5" width="9.7109375" style="2" customWidth="1"/>
    <col min="6" max="6" width="6.85546875" style="2" customWidth="1"/>
    <col min="7" max="8" width="7.7109375" style="2" customWidth="1"/>
    <col min="9" max="9" width="7" style="2" customWidth="1"/>
    <col min="10" max="10" width="7.7109375" style="2" customWidth="1"/>
    <col min="11" max="11" width="8.140625" style="2" customWidth="1"/>
    <col min="12" max="16384" width="9.140625" style="2"/>
  </cols>
  <sheetData>
    <row r="2" spans="2:11" x14ac:dyDescent="0.25">
      <c r="C2" s="7" t="s">
        <v>70</v>
      </c>
      <c r="D2" s="7"/>
      <c r="E2" s="7"/>
      <c r="F2" s="7"/>
      <c r="G2" s="7"/>
      <c r="H2" s="7"/>
      <c r="I2" s="7"/>
      <c r="J2" s="7"/>
      <c r="K2" s="7"/>
    </row>
    <row r="4" spans="2:11" x14ac:dyDescent="0.25">
      <c r="B4" s="8" t="s">
        <v>3</v>
      </c>
      <c r="C4" s="8" t="s">
        <v>4</v>
      </c>
      <c r="D4" s="8" t="s">
        <v>5</v>
      </c>
      <c r="E4" s="8"/>
      <c r="F4" s="10" t="s">
        <v>0</v>
      </c>
      <c r="G4" s="11"/>
      <c r="H4" s="12"/>
      <c r="I4" s="10" t="s">
        <v>71</v>
      </c>
      <c r="J4" s="11"/>
      <c r="K4" s="12"/>
    </row>
    <row r="5" spans="2:11" ht="17.25" customHeight="1" x14ac:dyDescent="0.25">
      <c r="B5" s="9"/>
      <c r="C5" s="9"/>
      <c r="D5" s="9"/>
      <c r="E5" s="9"/>
      <c r="F5" s="4" t="s">
        <v>6</v>
      </c>
      <c r="G5" s="3" t="s">
        <v>7</v>
      </c>
      <c r="H5" s="3" t="s">
        <v>8</v>
      </c>
      <c r="I5" s="4" t="s">
        <v>6</v>
      </c>
      <c r="J5" s="3" t="s">
        <v>7</v>
      </c>
      <c r="K5" s="3" t="s">
        <v>8</v>
      </c>
    </row>
    <row r="6" spans="2:11" ht="15" customHeight="1" x14ac:dyDescent="0.25">
      <c r="B6" s="3">
        <v>1</v>
      </c>
      <c r="C6" s="1" t="s">
        <v>9</v>
      </c>
      <c r="D6" s="1" t="s">
        <v>10</v>
      </c>
      <c r="E6" s="1" t="s">
        <v>11</v>
      </c>
      <c r="F6" s="3">
        <v>30</v>
      </c>
      <c r="G6" s="3">
        <v>16.809999999999999</v>
      </c>
      <c r="H6" s="3">
        <f t="shared" ref="H6:H34" si="0">F6*G6</f>
        <v>504.29999999999995</v>
      </c>
      <c r="I6" s="3"/>
      <c r="J6" s="3">
        <f>G6</f>
        <v>16.809999999999999</v>
      </c>
      <c r="K6" s="3">
        <f>I6*J6</f>
        <v>0</v>
      </c>
    </row>
    <row r="7" spans="2:11" ht="29.25" customHeight="1" x14ac:dyDescent="0.25">
      <c r="B7" s="3">
        <f>1+B6</f>
        <v>2</v>
      </c>
      <c r="C7" s="1" t="s">
        <v>12</v>
      </c>
      <c r="D7" s="1" t="s">
        <v>13</v>
      </c>
      <c r="E7" s="1" t="s">
        <v>14</v>
      </c>
      <c r="F7" s="3">
        <v>100</v>
      </c>
      <c r="G7" s="3">
        <v>26.78</v>
      </c>
      <c r="H7" s="3">
        <f t="shared" si="0"/>
        <v>2678</v>
      </c>
      <c r="I7" s="3">
        <v>0</v>
      </c>
      <c r="J7" s="3">
        <f t="shared" ref="J7:J34" si="1">G7</f>
        <v>26.78</v>
      </c>
      <c r="K7" s="3">
        <f t="shared" ref="K7:K34" si="2">I7*J7</f>
        <v>0</v>
      </c>
    </row>
    <row r="8" spans="2:11" ht="28.5" customHeight="1" x14ac:dyDescent="0.25">
      <c r="B8" s="3">
        <f t="shared" ref="B8:B34" si="3">1+B7</f>
        <v>3</v>
      </c>
      <c r="C8" s="1" t="s">
        <v>15</v>
      </c>
      <c r="D8" s="1" t="s">
        <v>16</v>
      </c>
      <c r="E8" s="1" t="s">
        <v>14</v>
      </c>
      <c r="F8" s="3">
        <v>0</v>
      </c>
      <c r="G8" s="3">
        <v>339.66</v>
      </c>
      <c r="H8" s="3">
        <f t="shared" si="0"/>
        <v>0</v>
      </c>
      <c r="I8" s="3">
        <v>0</v>
      </c>
      <c r="J8" s="3">
        <f t="shared" si="1"/>
        <v>339.66</v>
      </c>
      <c r="K8" s="3">
        <f t="shared" si="2"/>
        <v>0</v>
      </c>
    </row>
    <row r="9" spans="2:11" ht="15" customHeight="1" x14ac:dyDescent="0.25">
      <c r="B9" s="3">
        <f t="shared" si="3"/>
        <v>4</v>
      </c>
      <c r="C9" s="1" t="s">
        <v>17</v>
      </c>
      <c r="D9" s="1" t="s">
        <v>18</v>
      </c>
      <c r="E9" s="1" t="s">
        <v>19</v>
      </c>
      <c r="F9" s="3">
        <v>0</v>
      </c>
      <c r="G9" s="3">
        <v>32.04</v>
      </c>
      <c r="H9" s="3">
        <f t="shared" si="0"/>
        <v>0</v>
      </c>
      <c r="I9" s="3">
        <v>0</v>
      </c>
      <c r="J9" s="3">
        <f t="shared" si="1"/>
        <v>32.04</v>
      </c>
      <c r="K9" s="3">
        <f t="shared" si="2"/>
        <v>0</v>
      </c>
    </row>
    <row r="10" spans="2:11" ht="15" customHeight="1" x14ac:dyDescent="0.25">
      <c r="B10" s="3">
        <f t="shared" si="3"/>
        <v>5</v>
      </c>
      <c r="C10" s="1" t="s">
        <v>20</v>
      </c>
      <c r="D10" s="1" t="s">
        <v>21</v>
      </c>
      <c r="E10" s="1" t="s">
        <v>14</v>
      </c>
      <c r="F10" s="3">
        <v>10</v>
      </c>
      <c r="G10" s="3">
        <v>150.77000000000001</v>
      </c>
      <c r="H10" s="3">
        <f t="shared" si="0"/>
        <v>1507.7</v>
      </c>
      <c r="I10" s="3">
        <v>0</v>
      </c>
      <c r="J10" s="3">
        <f t="shared" si="1"/>
        <v>150.77000000000001</v>
      </c>
      <c r="K10" s="3">
        <f t="shared" si="2"/>
        <v>0</v>
      </c>
    </row>
    <row r="11" spans="2:11" ht="15" customHeight="1" x14ac:dyDescent="0.25">
      <c r="B11" s="3">
        <f t="shared" si="3"/>
        <v>6</v>
      </c>
      <c r="C11" s="1" t="s">
        <v>22</v>
      </c>
      <c r="D11" s="1" t="s">
        <v>23</v>
      </c>
      <c r="E11" s="1" t="s">
        <v>14</v>
      </c>
      <c r="F11" s="3">
        <v>0</v>
      </c>
      <c r="G11" s="3">
        <v>264.06</v>
      </c>
      <c r="H11" s="3">
        <f t="shared" si="0"/>
        <v>0</v>
      </c>
      <c r="I11" s="3">
        <v>0</v>
      </c>
      <c r="J11" s="3">
        <f t="shared" si="1"/>
        <v>264.06</v>
      </c>
      <c r="K11" s="3">
        <f t="shared" si="2"/>
        <v>0</v>
      </c>
    </row>
    <row r="12" spans="2:11" ht="15" customHeight="1" x14ac:dyDescent="0.25">
      <c r="B12" s="3">
        <f t="shared" si="3"/>
        <v>7</v>
      </c>
      <c r="C12" s="1" t="s">
        <v>24</v>
      </c>
      <c r="D12" s="1" t="s">
        <v>25</v>
      </c>
      <c r="E12" s="1" t="s">
        <v>26</v>
      </c>
      <c r="F12" s="3">
        <v>1000</v>
      </c>
      <c r="G12" s="3">
        <v>81.430000000000007</v>
      </c>
      <c r="H12" s="3">
        <f t="shared" si="0"/>
        <v>81430</v>
      </c>
      <c r="I12" s="3">
        <v>800</v>
      </c>
      <c r="J12" s="3">
        <f t="shared" si="1"/>
        <v>81.430000000000007</v>
      </c>
      <c r="K12" s="3">
        <f t="shared" si="2"/>
        <v>65144.000000000007</v>
      </c>
    </row>
    <row r="13" spans="2:11" ht="15" customHeight="1" x14ac:dyDescent="0.25">
      <c r="B13" s="3">
        <f t="shared" si="3"/>
        <v>8</v>
      </c>
      <c r="C13" s="1" t="s">
        <v>27</v>
      </c>
      <c r="D13" s="1" t="s">
        <v>28</v>
      </c>
      <c r="E13" s="1" t="s">
        <v>19</v>
      </c>
      <c r="F13" s="3">
        <v>0</v>
      </c>
      <c r="G13" s="3">
        <v>4.5599999999999996</v>
      </c>
      <c r="H13" s="3">
        <f t="shared" si="0"/>
        <v>0</v>
      </c>
      <c r="I13" s="3">
        <v>0</v>
      </c>
      <c r="J13" s="3">
        <f t="shared" si="1"/>
        <v>4.5599999999999996</v>
      </c>
      <c r="K13" s="3">
        <f t="shared" si="2"/>
        <v>0</v>
      </c>
    </row>
    <row r="14" spans="2:11" ht="15" customHeight="1" x14ac:dyDescent="0.25">
      <c r="B14" s="3">
        <f t="shared" si="3"/>
        <v>9</v>
      </c>
      <c r="C14" s="1" t="s">
        <v>29</v>
      </c>
      <c r="D14" s="1" t="s">
        <v>30</v>
      </c>
      <c r="E14" s="1" t="s">
        <v>14</v>
      </c>
      <c r="F14" s="3">
        <v>0</v>
      </c>
      <c r="G14" s="3">
        <v>2010.71</v>
      </c>
      <c r="H14" s="3">
        <f t="shared" si="0"/>
        <v>0</v>
      </c>
      <c r="I14" s="3">
        <v>0</v>
      </c>
      <c r="J14" s="3">
        <f t="shared" si="1"/>
        <v>2010.71</v>
      </c>
      <c r="K14" s="3">
        <f t="shared" si="2"/>
        <v>0</v>
      </c>
    </row>
    <row r="15" spans="2:11" ht="15" customHeight="1" x14ac:dyDescent="0.25">
      <c r="B15" s="3">
        <f t="shared" si="3"/>
        <v>10</v>
      </c>
      <c r="C15" s="1" t="s">
        <v>31</v>
      </c>
      <c r="D15" s="1" t="s">
        <v>32</v>
      </c>
      <c r="E15" s="1" t="s">
        <v>19</v>
      </c>
      <c r="F15" s="3">
        <v>300</v>
      </c>
      <c r="G15" s="3">
        <v>47.58</v>
      </c>
      <c r="H15" s="3">
        <f t="shared" si="0"/>
        <v>14274</v>
      </c>
      <c r="I15" s="3">
        <v>90</v>
      </c>
      <c r="J15" s="3">
        <f t="shared" si="1"/>
        <v>47.58</v>
      </c>
      <c r="K15" s="3">
        <f t="shared" si="2"/>
        <v>4282.2</v>
      </c>
    </row>
    <row r="16" spans="2:11" ht="15" customHeight="1" x14ac:dyDescent="0.25">
      <c r="B16" s="3">
        <f t="shared" si="3"/>
        <v>11</v>
      </c>
      <c r="C16" s="1" t="s">
        <v>33</v>
      </c>
      <c r="D16" s="1" t="s">
        <v>34</v>
      </c>
      <c r="E16" s="1" t="s">
        <v>11</v>
      </c>
      <c r="F16" s="3">
        <v>60</v>
      </c>
      <c r="G16" s="3">
        <v>7.46</v>
      </c>
      <c r="H16" s="3">
        <f t="shared" si="0"/>
        <v>447.6</v>
      </c>
      <c r="I16" s="3">
        <v>50</v>
      </c>
      <c r="J16" s="3">
        <f t="shared" si="1"/>
        <v>7.46</v>
      </c>
      <c r="K16" s="3">
        <f t="shared" si="2"/>
        <v>373</v>
      </c>
    </row>
    <row r="17" spans="2:11" ht="15" customHeight="1" x14ac:dyDescent="0.25">
      <c r="B17" s="3">
        <f t="shared" si="3"/>
        <v>12</v>
      </c>
      <c r="C17" s="1" t="s">
        <v>33</v>
      </c>
      <c r="D17" s="1" t="s">
        <v>35</v>
      </c>
      <c r="E17" s="1" t="s">
        <v>14</v>
      </c>
      <c r="F17" s="3">
        <v>4</v>
      </c>
      <c r="G17" s="3">
        <v>1884.16</v>
      </c>
      <c r="H17" s="3">
        <f t="shared" si="0"/>
        <v>7536.64</v>
      </c>
      <c r="I17" s="3">
        <v>3</v>
      </c>
      <c r="J17" s="3">
        <f t="shared" si="1"/>
        <v>1884.16</v>
      </c>
      <c r="K17" s="3">
        <f t="shared" si="2"/>
        <v>5652.4800000000005</v>
      </c>
    </row>
    <row r="18" spans="2:11" ht="15" customHeight="1" x14ac:dyDescent="0.25">
      <c r="B18" s="3">
        <f t="shared" si="3"/>
        <v>13</v>
      </c>
      <c r="C18" s="1" t="s">
        <v>33</v>
      </c>
      <c r="D18" s="1" t="s">
        <v>36</v>
      </c>
      <c r="E18" s="1" t="s">
        <v>11</v>
      </c>
      <c r="F18" s="3">
        <v>100</v>
      </c>
      <c r="G18" s="3">
        <v>20.91</v>
      </c>
      <c r="H18" s="3">
        <f t="shared" si="0"/>
        <v>2091</v>
      </c>
      <c r="I18" s="3">
        <v>0</v>
      </c>
      <c r="J18" s="3">
        <f t="shared" si="1"/>
        <v>20.91</v>
      </c>
      <c r="K18" s="3">
        <f t="shared" si="2"/>
        <v>0</v>
      </c>
    </row>
    <row r="19" spans="2:11" ht="15" customHeight="1" x14ac:dyDescent="0.25">
      <c r="B19" s="3">
        <f t="shared" si="3"/>
        <v>14</v>
      </c>
      <c r="C19" s="1" t="s">
        <v>37</v>
      </c>
      <c r="D19" s="1" t="s">
        <v>38</v>
      </c>
      <c r="E19" s="1" t="s">
        <v>19</v>
      </c>
      <c r="F19" s="3">
        <v>100</v>
      </c>
      <c r="G19" s="3">
        <v>4.91</v>
      </c>
      <c r="H19" s="3">
        <f t="shared" si="0"/>
        <v>491</v>
      </c>
      <c r="I19" s="3">
        <v>40</v>
      </c>
      <c r="J19" s="3">
        <f t="shared" si="1"/>
        <v>4.91</v>
      </c>
      <c r="K19" s="3">
        <f t="shared" si="2"/>
        <v>196.4</v>
      </c>
    </row>
    <row r="20" spans="2:11" ht="15" customHeight="1" x14ac:dyDescent="0.25">
      <c r="B20" s="3">
        <f t="shared" si="3"/>
        <v>15</v>
      </c>
      <c r="C20" s="1" t="s">
        <v>39</v>
      </c>
      <c r="D20" s="1" t="s">
        <v>40</v>
      </c>
      <c r="E20" s="1" t="s">
        <v>11</v>
      </c>
      <c r="F20" s="3">
        <v>50</v>
      </c>
      <c r="G20" s="3">
        <v>13.62</v>
      </c>
      <c r="H20" s="3">
        <f t="shared" si="0"/>
        <v>681</v>
      </c>
      <c r="I20" s="3">
        <v>0</v>
      </c>
      <c r="J20" s="3">
        <f t="shared" si="1"/>
        <v>13.62</v>
      </c>
      <c r="K20" s="3">
        <f t="shared" si="2"/>
        <v>0</v>
      </c>
    </row>
    <row r="21" spans="2:11" ht="15" customHeight="1" x14ac:dyDescent="0.25">
      <c r="B21" s="3">
        <f t="shared" si="3"/>
        <v>16</v>
      </c>
      <c r="C21" s="1" t="s">
        <v>57</v>
      </c>
      <c r="D21" s="1" t="s">
        <v>41</v>
      </c>
      <c r="E21" s="1" t="s">
        <v>11</v>
      </c>
      <c r="F21" s="3">
        <v>300</v>
      </c>
      <c r="G21" s="3">
        <v>31.37</v>
      </c>
      <c r="H21" s="3">
        <f t="shared" si="0"/>
        <v>9411</v>
      </c>
      <c r="I21" s="3">
        <v>180</v>
      </c>
      <c r="J21" s="3">
        <f t="shared" si="1"/>
        <v>31.37</v>
      </c>
      <c r="K21" s="3">
        <f t="shared" si="2"/>
        <v>5646.6</v>
      </c>
    </row>
    <row r="22" spans="2:11" ht="15" customHeight="1" x14ac:dyDescent="0.25">
      <c r="B22" s="3">
        <f t="shared" si="3"/>
        <v>17</v>
      </c>
      <c r="C22" s="1" t="s">
        <v>58</v>
      </c>
      <c r="D22" s="1" t="s">
        <v>43</v>
      </c>
      <c r="E22" s="1"/>
      <c r="F22" s="3">
        <v>20</v>
      </c>
      <c r="G22" s="3">
        <v>272.35000000000002</v>
      </c>
      <c r="H22" s="3">
        <f t="shared" si="0"/>
        <v>5447</v>
      </c>
      <c r="I22" s="3">
        <v>19</v>
      </c>
      <c r="J22" s="3">
        <f t="shared" si="1"/>
        <v>272.35000000000002</v>
      </c>
      <c r="K22" s="3">
        <f t="shared" si="2"/>
        <v>5174.6500000000005</v>
      </c>
    </row>
    <row r="23" spans="2:11" ht="15" customHeight="1" x14ac:dyDescent="0.25">
      <c r="B23" s="3">
        <f t="shared" si="3"/>
        <v>18</v>
      </c>
      <c r="C23" s="1" t="s">
        <v>42</v>
      </c>
      <c r="D23" s="1" t="s">
        <v>45</v>
      </c>
      <c r="E23" s="1" t="s">
        <v>19</v>
      </c>
      <c r="F23" s="3">
        <v>200</v>
      </c>
      <c r="G23" s="3">
        <v>1.8</v>
      </c>
      <c r="H23" s="3">
        <f t="shared" si="0"/>
        <v>360</v>
      </c>
      <c r="I23" s="3">
        <v>60</v>
      </c>
      <c r="J23" s="3">
        <f t="shared" si="1"/>
        <v>1.8</v>
      </c>
      <c r="K23" s="3">
        <f t="shared" si="2"/>
        <v>108</v>
      </c>
    </row>
    <row r="24" spans="2:11" ht="15" customHeight="1" x14ac:dyDescent="0.25">
      <c r="B24" s="3">
        <f t="shared" si="3"/>
        <v>19</v>
      </c>
      <c r="C24" s="1" t="s">
        <v>44</v>
      </c>
      <c r="D24" s="1" t="s">
        <v>46</v>
      </c>
      <c r="E24" s="1" t="s">
        <v>14</v>
      </c>
      <c r="F24" s="3">
        <v>20</v>
      </c>
      <c r="G24" s="3">
        <v>246.06</v>
      </c>
      <c r="H24" s="3">
        <f t="shared" si="0"/>
        <v>4921.2</v>
      </c>
      <c r="I24" s="3">
        <v>2</v>
      </c>
      <c r="J24" s="3">
        <f t="shared" si="1"/>
        <v>246.06</v>
      </c>
      <c r="K24" s="3">
        <f t="shared" si="2"/>
        <v>492.12</v>
      </c>
    </row>
    <row r="25" spans="2:11" ht="15" customHeight="1" x14ac:dyDescent="0.25">
      <c r="B25" s="3">
        <f t="shared" si="3"/>
        <v>20</v>
      </c>
      <c r="C25" s="1" t="s">
        <v>47</v>
      </c>
      <c r="D25" s="1" t="s">
        <v>49</v>
      </c>
      <c r="E25" s="1" t="s">
        <v>11</v>
      </c>
      <c r="F25" s="3">
        <v>0</v>
      </c>
      <c r="G25" s="3">
        <v>212.76</v>
      </c>
      <c r="H25" s="3">
        <f t="shared" si="0"/>
        <v>0</v>
      </c>
      <c r="I25" s="3">
        <v>0</v>
      </c>
      <c r="J25" s="3">
        <f t="shared" si="1"/>
        <v>212.76</v>
      </c>
      <c r="K25" s="3">
        <f t="shared" si="2"/>
        <v>0</v>
      </c>
    </row>
    <row r="26" spans="2:11" ht="15" customHeight="1" x14ac:dyDescent="0.25">
      <c r="B26" s="3">
        <f t="shared" si="3"/>
        <v>21</v>
      </c>
      <c r="C26" s="1" t="s">
        <v>48</v>
      </c>
      <c r="D26" s="1" t="s">
        <v>51</v>
      </c>
      <c r="E26" s="1" t="s">
        <v>11</v>
      </c>
      <c r="F26" s="3">
        <v>100</v>
      </c>
      <c r="G26" s="3">
        <v>12.72</v>
      </c>
      <c r="H26" s="3">
        <f t="shared" si="0"/>
        <v>1272</v>
      </c>
      <c r="I26" s="3">
        <v>55</v>
      </c>
      <c r="J26" s="3">
        <f t="shared" si="1"/>
        <v>12.72</v>
      </c>
      <c r="K26" s="3">
        <f t="shared" si="2"/>
        <v>699.6</v>
      </c>
    </row>
    <row r="27" spans="2:11" ht="15" customHeight="1" x14ac:dyDescent="0.25">
      <c r="B27" s="3">
        <f t="shared" si="3"/>
        <v>22</v>
      </c>
      <c r="C27" s="1" t="s">
        <v>50</v>
      </c>
      <c r="D27" s="1" t="s">
        <v>63</v>
      </c>
      <c r="E27" s="1" t="s">
        <v>11</v>
      </c>
      <c r="F27" s="3">
        <v>18</v>
      </c>
      <c r="G27" s="3">
        <v>86.9</v>
      </c>
      <c r="H27" s="3">
        <f t="shared" si="0"/>
        <v>1564.2</v>
      </c>
      <c r="I27" s="3">
        <v>6</v>
      </c>
      <c r="J27" s="3">
        <f t="shared" si="1"/>
        <v>86.9</v>
      </c>
      <c r="K27" s="3">
        <f t="shared" si="2"/>
        <v>521.40000000000009</v>
      </c>
    </row>
    <row r="28" spans="2:11" ht="15" customHeight="1" x14ac:dyDescent="0.25">
      <c r="B28" s="3">
        <f t="shared" si="3"/>
        <v>23</v>
      </c>
      <c r="C28" s="1" t="s">
        <v>52</v>
      </c>
      <c r="D28" s="1" t="s">
        <v>66</v>
      </c>
      <c r="E28" s="1" t="s">
        <v>14</v>
      </c>
      <c r="F28" s="3">
        <v>0</v>
      </c>
      <c r="G28" s="3">
        <v>308.81</v>
      </c>
      <c r="H28" s="3">
        <f t="shared" si="0"/>
        <v>0</v>
      </c>
      <c r="I28" s="3">
        <v>0</v>
      </c>
      <c r="J28" s="3">
        <f t="shared" si="1"/>
        <v>308.81</v>
      </c>
      <c r="K28" s="3">
        <f t="shared" si="2"/>
        <v>0</v>
      </c>
    </row>
    <row r="29" spans="2:11" ht="15" customHeight="1" x14ac:dyDescent="0.25">
      <c r="B29" s="3">
        <f t="shared" si="3"/>
        <v>24</v>
      </c>
      <c r="C29" s="1" t="s">
        <v>53</v>
      </c>
      <c r="D29" s="1" t="s">
        <v>67</v>
      </c>
      <c r="E29" s="1" t="s">
        <v>68</v>
      </c>
      <c r="F29" s="3">
        <v>0</v>
      </c>
      <c r="G29" s="3">
        <v>161.97999999999999</v>
      </c>
      <c r="H29" s="3">
        <f t="shared" si="0"/>
        <v>0</v>
      </c>
      <c r="I29" s="3">
        <v>0</v>
      </c>
      <c r="J29" s="3">
        <f t="shared" si="1"/>
        <v>161.97999999999999</v>
      </c>
      <c r="K29" s="3">
        <f t="shared" si="2"/>
        <v>0</v>
      </c>
    </row>
    <row r="30" spans="2:11" ht="15" customHeight="1" x14ac:dyDescent="0.25">
      <c r="B30" s="3">
        <f t="shared" si="3"/>
        <v>25</v>
      </c>
      <c r="C30" s="1" t="s">
        <v>54</v>
      </c>
      <c r="D30" s="1" t="s">
        <v>60</v>
      </c>
      <c r="E30" s="1" t="s">
        <v>14</v>
      </c>
      <c r="F30" s="3">
        <v>0</v>
      </c>
      <c r="G30" s="3">
        <v>7.88</v>
      </c>
      <c r="H30" s="3">
        <f t="shared" si="0"/>
        <v>0</v>
      </c>
      <c r="I30" s="3">
        <v>0</v>
      </c>
      <c r="J30" s="3">
        <f t="shared" si="1"/>
        <v>7.88</v>
      </c>
      <c r="K30" s="3">
        <f t="shared" si="2"/>
        <v>0</v>
      </c>
    </row>
    <row r="31" spans="2:11" ht="15" customHeight="1" x14ac:dyDescent="0.25">
      <c r="B31" s="3">
        <f t="shared" si="3"/>
        <v>26</v>
      </c>
      <c r="C31" s="1" t="s">
        <v>55</v>
      </c>
      <c r="D31" s="1" t="s">
        <v>64</v>
      </c>
      <c r="E31" s="1" t="s">
        <v>14</v>
      </c>
      <c r="F31" s="3">
        <v>200</v>
      </c>
      <c r="G31" s="3">
        <v>76.23</v>
      </c>
      <c r="H31" s="3">
        <f t="shared" si="0"/>
        <v>15246</v>
      </c>
      <c r="I31" s="3">
        <v>0</v>
      </c>
      <c r="J31" s="3">
        <f t="shared" si="1"/>
        <v>76.23</v>
      </c>
      <c r="K31" s="3">
        <f t="shared" si="2"/>
        <v>0</v>
      </c>
    </row>
    <row r="32" spans="2:11" ht="15" customHeight="1" x14ac:dyDescent="0.25">
      <c r="B32" s="3">
        <f t="shared" si="3"/>
        <v>27</v>
      </c>
      <c r="C32" s="1" t="s">
        <v>55</v>
      </c>
      <c r="D32" s="1" t="s">
        <v>65</v>
      </c>
      <c r="E32" s="1" t="s">
        <v>11</v>
      </c>
      <c r="F32" s="3">
        <v>200</v>
      </c>
      <c r="G32" s="3">
        <v>47.3</v>
      </c>
      <c r="H32" s="3">
        <f t="shared" si="0"/>
        <v>9460</v>
      </c>
      <c r="I32" s="3">
        <v>20</v>
      </c>
      <c r="J32" s="3">
        <f t="shared" si="1"/>
        <v>47.3</v>
      </c>
      <c r="K32" s="3">
        <f t="shared" si="2"/>
        <v>946</v>
      </c>
    </row>
    <row r="33" spans="2:12" ht="15" customHeight="1" x14ac:dyDescent="0.25">
      <c r="B33" s="3">
        <f t="shared" si="3"/>
        <v>28</v>
      </c>
      <c r="C33" s="1" t="s">
        <v>59</v>
      </c>
      <c r="D33" s="1" t="s">
        <v>61</v>
      </c>
      <c r="E33" s="1" t="s">
        <v>11</v>
      </c>
      <c r="F33" s="3">
        <v>0</v>
      </c>
      <c r="G33" s="3">
        <v>47.3</v>
      </c>
      <c r="H33" s="3">
        <f t="shared" si="0"/>
        <v>0</v>
      </c>
      <c r="I33" s="3">
        <v>0</v>
      </c>
      <c r="J33" s="3">
        <f t="shared" si="1"/>
        <v>47.3</v>
      </c>
      <c r="K33" s="3">
        <f t="shared" si="2"/>
        <v>0</v>
      </c>
    </row>
    <row r="34" spans="2:12" ht="15" customHeight="1" x14ac:dyDescent="0.25">
      <c r="B34" s="3">
        <f t="shared" si="3"/>
        <v>29</v>
      </c>
      <c r="C34" s="1" t="s">
        <v>56</v>
      </c>
      <c r="D34" s="1" t="s">
        <v>62</v>
      </c>
      <c r="E34" s="1" t="s">
        <v>14</v>
      </c>
      <c r="F34" s="1">
        <v>20</v>
      </c>
      <c r="G34" s="3">
        <v>1512</v>
      </c>
      <c r="H34" s="3">
        <f t="shared" si="0"/>
        <v>30240</v>
      </c>
      <c r="I34" s="3">
        <v>0</v>
      </c>
      <c r="J34" s="3">
        <f t="shared" si="1"/>
        <v>1512</v>
      </c>
      <c r="K34" s="3">
        <f t="shared" si="2"/>
        <v>0</v>
      </c>
      <c r="L34" s="5"/>
    </row>
    <row r="35" spans="2:12" x14ac:dyDescent="0.25">
      <c r="B35" s="3"/>
      <c r="C35" s="3" t="s">
        <v>69</v>
      </c>
      <c r="D35" s="3"/>
      <c r="E35" s="3"/>
      <c r="F35" s="3"/>
      <c r="G35" s="3"/>
      <c r="H35" s="3">
        <f>SUM(H6:H34)</f>
        <v>189562.64</v>
      </c>
      <c r="I35" s="3"/>
      <c r="J35" s="3"/>
      <c r="K35" s="3">
        <f>SUM(K6:K34)</f>
        <v>89236.45</v>
      </c>
    </row>
    <row r="36" spans="2:12" x14ac:dyDescent="0.25">
      <c r="B36" s="5"/>
      <c r="C36" s="6"/>
    </row>
    <row r="37" spans="2:12" x14ac:dyDescent="0.25">
      <c r="B37" s="5"/>
      <c r="C37" s="6"/>
    </row>
    <row r="38" spans="2:12" x14ac:dyDescent="0.25">
      <c r="C38" s="6"/>
    </row>
  </sheetData>
  <mergeCells count="7">
    <mergeCell ref="B4:B5"/>
    <mergeCell ref="C4:C5"/>
    <mergeCell ref="D4:D5"/>
    <mergeCell ref="E4:E5"/>
    <mergeCell ref="F4:H4"/>
    <mergeCell ref="I4:K4"/>
    <mergeCell ref="C2:K2"/>
  </mergeCells>
  <pageMargins left="0.25" right="0.25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мес</vt:lpstr>
      <vt:lpstr>3 мес</vt:lpstr>
      <vt:lpstr>Лист3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</dc:creator>
  <cp:lastModifiedBy>админ</cp:lastModifiedBy>
  <cp:revision/>
  <cp:lastPrinted>2016-09-21T09:30:33Z</cp:lastPrinted>
  <dcterms:created xsi:type="dcterms:W3CDTF">2016-07-21T05:10:00Z</dcterms:created>
  <dcterms:modified xsi:type="dcterms:W3CDTF">2016-09-21T09:33:53Z</dcterms:modified>
</cp:coreProperties>
</file>